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8" windowWidth="14808" windowHeight="8016" tabRatio="743" firstSheet="1" activeTab="1"/>
  </bookViews>
  <sheets>
    <sheet name="Crash Summary Form" sheetId="8" state="hidden" r:id="rId1"/>
    <sheet name="Safety Calculator" sheetId="5" r:id="rId2"/>
    <sheet name="Safety Application Supplement" sheetId="6" state="hidden" r:id="rId3"/>
    <sheet name="Formulas" sheetId="7" r:id="rId4"/>
    <sheet name="Safety Countermeasure " sheetId="9" r:id="rId5"/>
    <sheet name="Lifespan-Safety Countermeasures" sheetId="10" r:id="rId6"/>
    <sheet name="Developer Sheet" sheetId="4" state="hidden" r:id="rId7"/>
  </sheets>
  <definedNames>
    <definedName name="_ftnref1" localSheetId="3">Formulas!$C$22</definedName>
    <definedName name="_xlnm.Print_Area" localSheetId="0">'Crash Summary Form'!$A$1:$I$35</definedName>
    <definedName name="_xlnm.Print_Area" localSheetId="3">Formulas!$A$1:$AA$63</definedName>
    <definedName name="_xlnm.Print_Area" localSheetId="2">'Safety Application Supplement'!$A$1:$AA$48</definedName>
    <definedName name="_xlnm.Print_Area" localSheetId="1">'Safety Calculator'!$A$1:$M$45</definedName>
  </definedNames>
  <calcPr calcId="152511"/>
</workbook>
</file>

<file path=xl/calcChain.xml><?xml version="1.0" encoding="utf-8"?>
<calcChain xmlns="http://schemas.openxmlformats.org/spreadsheetml/2006/main">
  <c r="C22" i="5" l="1"/>
  <c r="F33" i="7" l="1"/>
  <c r="F32" i="7"/>
  <c r="F31" i="7"/>
  <c r="F30" i="7"/>
  <c r="K30" i="5" l="1"/>
  <c r="C23" i="5" l="1"/>
  <c r="E4" i="6"/>
  <c r="E6" i="6" l="1"/>
  <c r="D19" i="5"/>
  <c r="W29" i="6"/>
  <c r="K24" i="5" l="1"/>
  <c r="K26" i="5" s="1"/>
  <c r="K13" i="5"/>
  <c r="K15" i="5"/>
  <c r="K32" i="5" l="1"/>
  <c r="K28" i="5" l="1"/>
  <c r="K34" i="5" l="1"/>
  <c r="K18" i="5" s="1"/>
</calcChain>
</file>

<file path=xl/sharedStrings.xml><?xml version="1.0" encoding="utf-8"?>
<sst xmlns="http://schemas.openxmlformats.org/spreadsheetml/2006/main" count="639" uniqueCount="401">
  <si>
    <t>Crash Rate</t>
  </si>
  <si>
    <t>Input</t>
  </si>
  <si>
    <t>Calculations</t>
  </si>
  <si>
    <t>Fatality &amp; Serious Injury Crash Rate</t>
  </si>
  <si>
    <t>Benefit/Cost Ratio</t>
  </si>
  <si>
    <t>Total</t>
  </si>
  <si>
    <t>Project Average Daily Traffic</t>
  </si>
  <si>
    <t>Entering AADT</t>
  </si>
  <si>
    <t>Project Site</t>
  </si>
  <si>
    <t>Segment</t>
  </si>
  <si>
    <t>Intersection</t>
  </si>
  <si>
    <t>Traffic</t>
  </si>
  <si>
    <t>Inputs</t>
  </si>
  <si>
    <t>Outputs</t>
  </si>
  <si>
    <t>Lifespan of Countermeasure</t>
  </si>
  <si>
    <t>Maintenance Cost of Countermeasure</t>
  </si>
  <si>
    <t>CMF</t>
  </si>
  <si>
    <t>2014 Costs</t>
  </si>
  <si>
    <t>Fatal (K)</t>
  </si>
  <si>
    <t>Serious Injury (A)</t>
  </si>
  <si>
    <t>Minor Injury (B,C)</t>
  </si>
  <si>
    <t>Property Damage Only (O)</t>
  </si>
  <si>
    <t>PVB</t>
  </si>
  <si>
    <t>Annual Benefit</t>
  </si>
  <si>
    <t>Interest Rate</t>
  </si>
  <si>
    <t>Total Project Cost</t>
  </si>
  <si>
    <t>Years To Construction Phase</t>
  </si>
  <si>
    <t>PVC</t>
  </si>
  <si>
    <t>PVC Construction</t>
  </si>
  <si>
    <t>PVC Maintenance</t>
  </si>
  <si>
    <t>Average Comprehensive Cost by Injury Severity MODOT's 2014 updated numbers</t>
  </si>
  <si>
    <t>Results</t>
  </si>
  <si>
    <t>Segment or Intersection</t>
  </si>
  <si>
    <t>BCR</t>
  </si>
  <si>
    <t>Select from drop down list</t>
  </si>
  <si>
    <t>Years</t>
  </si>
  <si>
    <t>Annual dollars</t>
  </si>
  <si>
    <t>Dollars, include all phases of the project</t>
  </si>
  <si>
    <t>5 Year Crash Data (per 100 million miles)</t>
  </si>
  <si>
    <t>Key:</t>
  </si>
  <si>
    <t>Project Title:</t>
  </si>
  <si>
    <r>
      <rPr>
        <sz val="12"/>
        <color theme="1"/>
        <rFont val="Calibri"/>
        <family val="2"/>
        <scheme val="minor"/>
      </rPr>
      <t xml:space="preserve">
</t>
    </r>
    <r>
      <rPr>
        <sz val="11"/>
        <color theme="1"/>
        <rFont val="Calibri"/>
        <family val="2"/>
        <scheme val="minor"/>
      </rPr>
      <t xml:space="preserve">
</t>
    </r>
  </si>
  <si>
    <t>Segment Crash Rate Formula</t>
  </si>
  <si>
    <t>Intersection Crash Rate Formula</t>
  </si>
  <si>
    <t>Segment Fatality &amp; Serious Injury Crash Rate Formula</t>
  </si>
  <si>
    <t>Intersection Fatality &amp; Serious Injury Crash Rate Formula</t>
  </si>
  <si>
    <t>Benefit/Cost Ratio= Present Value of Benefits (PVB)/Present Value of Costs (PVC)</t>
  </si>
  <si>
    <t>Benefit/Cost Ratio Formula</t>
  </si>
  <si>
    <t>Present Value of Benefits (PVB) Formula</t>
  </si>
  <si>
    <r>
      <rPr>
        <u/>
        <sz val="12"/>
        <color theme="1"/>
        <rFont val="Calibri"/>
        <family val="2"/>
        <scheme val="minor"/>
      </rPr>
      <t>(Number of fatal and serious injury crashes) X 100,000,000 million entering vehicles</t>
    </r>
    <r>
      <rPr>
        <sz val="12"/>
        <color theme="1"/>
        <rFont val="Calibri"/>
        <family val="2"/>
        <scheme val="minor"/>
      </rPr>
      <t xml:space="preserve">
(Number of crash years) X (Entering AADT) X 365 days/year
</t>
    </r>
  </si>
  <si>
    <t>Present Value of Costs (PVC) Formula</t>
  </si>
  <si>
    <t>Average Comprehensive Cost by Severity</t>
  </si>
  <si>
    <t xml:space="preserve"> IDOT Safety and Engineering Policy Memorandum</t>
  </si>
  <si>
    <t>Missouri Department of Transportation S-HAL:</t>
  </si>
  <si>
    <t>add rows as needed</t>
  </si>
  <si>
    <t xml:space="preserve">Rumble strips on the shoulders warn drivers that they are entering a part of the roadway not intended for routine traffic use </t>
  </si>
  <si>
    <t>add rumblestrips</t>
  </si>
  <si>
    <t>Serious Injury</t>
  </si>
  <si>
    <t>distracted and speed</t>
  </si>
  <si>
    <t>Main St at Bradley St</t>
  </si>
  <si>
    <t>Example</t>
  </si>
  <si>
    <t>Date</t>
  </si>
  <si>
    <t>How does countermeasure address safey concern?</t>
  </si>
  <si>
    <t>Primary Countermeasure (must be consistent with project scope)</t>
  </si>
  <si>
    <t>Severity Level of Crash</t>
  </si>
  <si>
    <t>Probable Contributing Circumstances of Crash (speed, failed to yield, alcohol, distracted, etc.)</t>
  </si>
  <si>
    <t>#</t>
  </si>
  <si>
    <t>Fatality</t>
  </si>
  <si>
    <t>Minor Injury</t>
  </si>
  <si>
    <t>Property Damage Only</t>
  </si>
  <si>
    <t>Provide the name of the countermeasure and the CMF used in the Benefit/Cost Ratio</t>
  </si>
  <si>
    <t>Item</t>
  </si>
  <si>
    <t>Estimated Cost</t>
  </si>
  <si>
    <t>Sponsoring Agency:</t>
  </si>
  <si>
    <t>Countermeasure</t>
  </si>
  <si>
    <t>IDOT Safety and Engineering Policy Memorandum</t>
  </si>
  <si>
    <t>The policy can be found here:</t>
  </si>
  <si>
    <t>Resource Used</t>
  </si>
  <si>
    <t>Maintenance cost for ONE year for the proposed countermeasure</t>
  </si>
  <si>
    <t>Collision Location 
(provide location details)</t>
  </si>
  <si>
    <t>CHECKS</t>
  </si>
  <si>
    <t xml:space="preserve">* Sponsors should use the provided resource to find the lifespan of the proposed countermeasure, if a different resource is used, a copy of or a link to the resource must be provided to EWG.  
* To find the lifespan of countermeasures see Appendix F of IDOT’s Benefit-Cost Tool User Guide.  Both Missouri and Illinois projects should use this list. This list can be found on page 244 in the IDOT Safety and Engineering Policy Memorandum. </t>
  </si>
  <si>
    <t>Total Estimated Maintenance Cost</t>
  </si>
  <si>
    <t>Provide the resource used to determine the lifespan of the countermeasure</t>
  </si>
  <si>
    <t>This page is for informational reasons only.  The formulas below are the formulas used in the Safety Calculator to develop crash rates and the benefit/cost ratio.</t>
  </si>
  <si>
    <t>This is the developer sheet. DO NOT make any changes on this page.</t>
  </si>
  <si>
    <t>A Crash Modification Factor (CMF) is a multiplicative factor that indicates the proportion of crashes that would be expected after implementing a countermeasure. </t>
  </si>
  <si>
    <t>Crash Modification Factor (CMF)</t>
  </si>
  <si>
    <t>Duration of Construction Phase</t>
  </si>
  <si>
    <t>http://www.buyupside.com/calculators/annuityordinarypresentvalue.htm</t>
  </si>
  <si>
    <t>Accident Type</t>
  </si>
  <si>
    <t>Time in years</t>
  </si>
  <si>
    <t>Comment</t>
  </si>
  <si>
    <t>Value</t>
  </si>
  <si>
    <t>Construction</t>
  </si>
  <si>
    <t>Opening</t>
  </si>
  <si>
    <t>End</t>
  </si>
  <si>
    <t>Maintenance and Annual Benefits</t>
  </si>
  <si>
    <t>Thick Line = Ordinary Annuity</t>
  </si>
  <si>
    <t>Thin Line = Compound Interest</t>
  </si>
  <si>
    <t xml:space="preserve">          Construction</t>
  </si>
  <si>
    <r>
      <t>* Provide details for ALL fatal and serious injury crashes AND 10 minor injury and/or property damage only crash</t>
    </r>
    <r>
      <rPr>
        <sz val="14"/>
        <rFont val="Calibri"/>
        <family val="2"/>
        <scheme val="minor"/>
      </rPr>
      <t>es that coincide with countermeasure</t>
    </r>
    <r>
      <rPr>
        <sz val="14"/>
        <color theme="1"/>
        <rFont val="Calibri"/>
        <family val="2"/>
        <scheme val="minor"/>
      </rPr>
      <t xml:space="preserve"> within the project limits for 2011-2015. 
</t>
    </r>
    <r>
      <rPr>
        <b/>
        <i/>
        <sz val="14"/>
        <rFont val="Calibri"/>
        <family val="2"/>
        <scheme val="minor"/>
      </rPr>
      <t>Note</t>
    </r>
    <r>
      <rPr>
        <i/>
        <sz val="14"/>
        <rFont val="Calibri"/>
        <family val="2"/>
        <scheme val="minor"/>
      </rPr>
      <t>: if the project limits has 20 minor inury/property damage only crashes, only provide information for 10 in the summary. If the project limits has 3 minor inury/property damage only crashes, provide information for those 3 crashes in the summary.</t>
    </r>
    <r>
      <rPr>
        <sz val="14"/>
        <color theme="1"/>
        <rFont val="Calibri"/>
        <family val="2"/>
        <scheme val="minor"/>
      </rPr>
      <t xml:space="preserve">
* Fill out a separate row for each crash. 
* Provide information on the location (i.e. Main St at Bradley St OR Jackson St - 250' north of Morton Ave), probable contributing circumstances, severity level of crash (the crash should be documented as the "highest" severity listed in the crash report), and the primary countermeasure to eliminate or mitigate the collision (the countermeasure must be consistent with the project scope).
</t>
    </r>
    <r>
      <rPr>
        <sz val="14"/>
        <rFont val="Calibri"/>
        <family val="2"/>
        <scheme val="minor"/>
      </rPr>
      <t xml:space="preserve">* Attach a full crash report for each crash listed in the summary. Number the provided crash report to match the order they are listed in the summary. </t>
    </r>
  </si>
  <si>
    <t xml:space="preserve">* This breakdown  should show the cost to maintain the proposed countermeasure for one year. If there is no maintenance cost associated with the countermeasure, enter 'N/A' in the chart below. </t>
  </si>
  <si>
    <t xml:space="preserve">CMF Clearinghouse:   </t>
  </si>
  <si>
    <t>http://www.cmfclearinghouse.org</t>
  </si>
  <si>
    <t xml:space="preserve">http://epg.modot.org/files/3/35/907.5_SHAL.pdf   </t>
  </si>
  <si>
    <t xml:space="preserve">* To find the Crash Modification Factor (CMF) sponsors will need to go to the CMF Clearinghouse. There sponsors will enter in the safety countermeasure and select the CMF that best describes the project.  Once the CMF is selected, the sponsor will need to scroll to the bottom and select EXPORT PDF.  This PDF must be included with the application.  
* Another resource sponsors may use to find the CMF is Table 5.4 of the Missouri Department of Transportation S-HAL : Safety Handbook for Locals produced by the University of Missouri.  This can be used for both Missouri and Illinois sponsors. Table 5.4 consists of commonly used countermeasures organized alphabetically by general category of the countermeasure.  This table does NOT include all countermeasures but may be an easier way to search for possible countermeasures for the project.  In the column titled CMF Clearinghouse ID, sponsors will find the ID number for the CMF.  Sponsors should type this ID number into the Clearinghouse website to pull up the detailed information sheet.  This is the sheet that must be printed and submitted with the application.
</t>
  </si>
  <si>
    <t>copied from crash summary form</t>
  </si>
  <si>
    <t xml:space="preserve">      TIP Approval</t>
  </si>
  <si>
    <t>Bringing it all to TIP approval year dollar</t>
  </si>
  <si>
    <t>Note: All Present Value calculations used excel PV function, with payments due at end of period</t>
  </si>
  <si>
    <t>Years, minimum of one year*</t>
  </si>
  <si>
    <t>*Show projects with less than one year of construction as one year</t>
  </si>
  <si>
    <t>Change Log</t>
  </si>
  <si>
    <t>Name</t>
  </si>
  <si>
    <t>Date/time</t>
  </si>
  <si>
    <t>Change</t>
  </si>
  <si>
    <t>LS</t>
  </si>
  <si>
    <t>Added Logo, password protection 040418, updated the Clear button  macro</t>
  </si>
  <si>
    <t>Updated the Cost by Injury at Anna's request.  2015 costs from the National Safety Council's Injury Facts 2017 Edition, updated to 2016</t>
  </si>
  <si>
    <t xml:space="preserve">11.01.18                                                                                                                    Crash Summary Form                                                                                            </t>
  </si>
  <si>
    <t xml:space="preserve">11.01.18                                                                                                          Safety Application Supplement                                                                             </t>
  </si>
  <si>
    <t>Number of vehicles (current)</t>
  </si>
  <si>
    <t xml:space="preserve">Updated: </t>
  </si>
  <si>
    <t>04.04.18</t>
  </si>
  <si>
    <t>09.17.18</t>
  </si>
  <si>
    <t>11.01.18</t>
  </si>
  <si>
    <t xml:space="preserve">* When entering the data below, be sure to use the number of crashes and NOT the number of injuries/people involved.  For example: If there was a crash that had one fatality and two minor injuries, sponsors would enter this as one fatal crash.  The crash should be documented as the "highest" severity listed in the crash report. 
* Sponsors should ONLY use crashes that happen WITHIN the project limits. </t>
  </si>
  <si>
    <t>One value only/Don't average multiple CMFs</t>
  </si>
  <si>
    <r>
      <rPr>
        <u/>
        <sz val="12"/>
        <color theme="1"/>
        <rFont val="Calibri"/>
        <family val="2"/>
        <scheme val="minor"/>
      </rPr>
      <t>(Number of fatal and serious injury crashes) X 100,000,000 vehicle miles traveled</t>
    </r>
    <r>
      <rPr>
        <sz val="12"/>
        <color theme="1"/>
        <rFont val="Calibri"/>
        <family val="2"/>
        <scheme val="minor"/>
      </rPr>
      <t xml:space="preserve">
(Project Length) X (Project Average Daily Traffic) X (Number of Crash Years) X 365</t>
    </r>
  </si>
  <si>
    <t xml:space="preserve">This page is for informational reasons only.  </t>
  </si>
  <si>
    <t>Countermeasure Category</t>
  </si>
  <si>
    <t>Crash Type</t>
  </si>
  <si>
    <t>Crash Severity</t>
  </si>
  <si>
    <t>CMF Clearing-house ID</t>
  </si>
  <si>
    <t>Access management</t>
  </si>
  <si>
    <t>Provide a raised median</t>
  </si>
  <si>
    <t>All</t>
  </si>
  <si>
    <t>Fatal, Serious Injury,  Minor Injury</t>
  </si>
  <si>
    <t>Increase intersection median width by 3 ft increments</t>
  </si>
  <si>
    <t>Multiple vehicle</t>
  </si>
  <si>
    <t>Replace direct left-turn with right-turn/U-turn</t>
  </si>
  <si>
    <t>Alignment</t>
  </si>
  <si>
    <t>Increase in horizontal curvature by one degree</t>
  </si>
  <si>
    <t>Run off road</t>
  </si>
  <si>
    <t>Increase vertical grade by 1%</t>
  </si>
  <si>
    <t>Run off road, Single vehicle</t>
  </si>
  <si>
    <t>Flatten crest vertical curve</t>
  </si>
  <si>
    <t>Fatal, Serious Injury, Minor Injury</t>
  </si>
  <si>
    <t>Bicyclists</t>
  </si>
  <si>
    <t>Install bicycle lanes</t>
  </si>
  <si>
    <t>Install bicycle boulevard</t>
  </si>
  <si>
    <t>Vehicle / bicycle</t>
  </si>
  <si>
    <t>Delineation</t>
  </si>
  <si>
    <t>Install post-mounted delineators</t>
  </si>
  <si>
    <t>Serious Injury, Minor Injury</t>
  </si>
  <si>
    <t>Place standard edgeline marking (4-6 in)</t>
  </si>
  <si>
    <t>Place centerline markings</t>
  </si>
  <si>
    <t>Add lane lines on multilane roadway segments</t>
  </si>
  <si>
    <t>Install edgelines and centerlines at sites with higher incidences of crashes</t>
  </si>
  <si>
    <t>Place edgeline and centerline markings</t>
  </si>
  <si>
    <t>Install edgelines, centerlines, and post-mounted delineators</t>
  </si>
  <si>
    <t>Provide "Stop Ahead" pavement markings</t>
  </si>
  <si>
    <t>Install wider edgelines (4 in to 6 in)</t>
  </si>
  <si>
    <t>Install wider markings and edgeline rumble strips with resurfacing</t>
  </si>
  <si>
    <t>Highway lighting</t>
  </si>
  <si>
    <t>Provide intersection illumination</t>
  </si>
  <si>
    <t>Nighttime</t>
  </si>
  <si>
    <t>Intersection geometry</t>
  </si>
  <si>
    <t>Convert four-leg intersection into two three-leg intersections</t>
  </si>
  <si>
    <t>Conversion of stop-controlled intersection into single-lane roundabout</t>
  </si>
  <si>
    <t>Conversion of signalized intersection into single- or multi-lane roundabout</t>
  </si>
  <si>
    <t>Convert intersection with minor-road stop control to modern roundabout</t>
  </si>
  <si>
    <t>Convert all-way, stop-controlled intersection to roundabout</t>
  </si>
  <si>
    <t>Provide a channelized left-turn lane on both major- and minor-road approaches</t>
  </si>
  <si>
    <t>Painted channelization of left-turn lane on major road</t>
  </si>
  <si>
    <t>Serious injury, Minor injury</t>
  </si>
  <si>
    <t>Provide a left-turn lane on one major-road approach</t>
  </si>
  <si>
    <t>Provide a left-turn lane on both major-road approaches</t>
  </si>
  <si>
    <t>Provide a right-turn lane on one major-road approach</t>
  </si>
  <si>
    <t>Intersection traffic control</t>
  </si>
  <si>
    <t>Convert minor-road stop control to all-way stop control</t>
  </si>
  <si>
    <t>Angle</t>
  </si>
  <si>
    <t>Rear-end</t>
  </si>
  <si>
    <t>Install a traffic signal</t>
  </si>
  <si>
    <t>Remove unwarranted signal (one-lane, one-way streets, excluding major arterials)</t>
  </si>
  <si>
    <t>Angle, Left turn, Right turn</t>
  </si>
  <si>
    <t>Change from permitted or permitted-protected to protected</t>
  </si>
  <si>
    <t>Permit right-turn-on-red</t>
  </si>
  <si>
    <t>Vehicle / pedestrian</t>
  </si>
  <si>
    <t>Modify change plus clearance interval to ITE 1985 Proposed Recommended Practice</t>
  </si>
  <si>
    <t>Replace Night-Time Flash with Steady Operation</t>
  </si>
  <si>
    <t>Angle, Nighttime</t>
  </si>
  <si>
    <t>Prohibit left-turns with "No Left Turn" sign</t>
  </si>
  <si>
    <t>Left turn</t>
  </si>
  <si>
    <t>On-street parking</t>
  </si>
  <si>
    <t>Prohibit on-street parking</t>
  </si>
  <si>
    <t>Implement time-limited parking restrictions</t>
  </si>
  <si>
    <t>Convert angle parking to parallel parking</t>
  </si>
  <si>
    <t>Property Damage Only (PDO)</t>
  </si>
  <si>
    <t>Pedestrians</t>
  </si>
  <si>
    <t>Raised median with marked crosswalk (uncontrolled)</t>
  </si>
  <si>
    <t>Installation of a High intensity Activated crossWalK (HAWK) pedestrian-activated beacon at an intersection</t>
  </si>
  <si>
    <t>Install crosswalk on one minor approach</t>
  </si>
  <si>
    <t>Roadside</t>
  </si>
  <si>
    <t>Flatten sideslope from 1V:3H to 1V:4H</t>
  </si>
  <si>
    <t>Increase distance to roadside features from 3.3 ft to 16.7 ft</t>
  </si>
  <si>
    <t>New guardrail along embankment</t>
  </si>
  <si>
    <t>Roadway</t>
  </si>
  <si>
    <t>Decrease lane width from 11 ft to 10 ft</t>
  </si>
  <si>
    <t>Increase lane width from 11 ft to 12 ft</t>
  </si>
  <si>
    <t>Install centerline rumble strips</t>
  </si>
  <si>
    <t>Road diet (Convert 4-lane undivided road to 2-lanes plus turning lane)</t>
  </si>
  <si>
    <t>Introduce TWLTL (two-way left turn lanes) on rural two lane roads</t>
  </si>
  <si>
    <t>Convert 12 ft lanes and 6 ft shoulders to 10 ft lanes and 3 ft shoulders</t>
  </si>
  <si>
    <t>Install transverse rumble strips on stop controlled approaches in rural areas (minor arterial)</t>
  </si>
  <si>
    <t>Install edgeline rumble strips</t>
  </si>
  <si>
    <t>Shoulder treatments</t>
  </si>
  <si>
    <t>Widen paved shoulder from 3 ft to 4 ft</t>
  </si>
  <si>
    <t>Pave a 3 to 4 ft sod shoulder</t>
  </si>
  <si>
    <t>Install curb and gutter</t>
  </si>
  <si>
    <t>Installation of safety edge treatment</t>
  </si>
  <si>
    <t>Signs</t>
  </si>
  <si>
    <t>Install signs to conform to MUTCD</t>
  </si>
  <si>
    <t>Install combination horizontal alignment/ advisory speed signs</t>
  </si>
  <si>
    <t>Install chevron signs and curve warning signs</t>
  </si>
  <si>
    <t>Speed management</t>
  </si>
  <si>
    <t>Apply converging chevron pattern markings on roadway segments</t>
  </si>
  <si>
    <t>Traffic calming</t>
  </si>
  <si>
    <t>Install speed humps</t>
  </si>
  <si>
    <t>Install transverse rumble strips as traffic calming device</t>
  </si>
  <si>
    <t>5% reduction in mean speed</t>
  </si>
  <si>
    <t>Fatal</t>
  </si>
  <si>
    <t>Area-wide or corridor-specific traffic calming</t>
  </si>
  <si>
    <t xml:space="preserve">Source: </t>
  </si>
  <si>
    <t>Missouri Department of Transportation S-HAL</t>
  </si>
  <si>
    <t>http://epg.modot.org/files/3/35/907.5_SHAL.pdf</t>
  </si>
  <si>
    <t>INTERSECTION</t>
  </si>
  <si>
    <t xml:space="preserve">NON-INTERSECTION         </t>
  </si>
  <si>
    <t>General</t>
  </si>
  <si>
    <t>Pavement Treatments</t>
  </si>
  <si>
    <t>AA – Improvement</t>
  </si>
  <si>
    <t>FA – Widen/Resurface</t>
  </si>
  <si>
    <t>AB – Realignment</t>
  </si>
  <si>
    <t>FB – Widening</t>
  </si>
  <si>
    <t>AC – Reconstruction</t>
  </si>
  <si>
    <t>FC – Resurfacing</t>
  </si>
  <si>
    <t>Pavement</t>
  </si>
  <si>
    <t>FD – Skid Proofing</t>
  </si>
  <si>
    <t>BA – Widen/Resurface</t>
  </si>
  <si>
    <t>FE – Grooving</t>
  </si>
  <si>
    <t>BB – Widening</t>
  </si>
  <si>
    <t>FF – Rumble Stripping</t>
  </si>
  <si>
    <t>BC – Resurfacing</t>
  </si>
  <si>
    <t>FG – Seal Coating</t>
  </si>
  <si>
    <t>BD – Skid Proofing</t>
  </si>
  <si>
    <t>Pavement Marking</t>
  </si>
  <si>
    <t>BE – Grooving</t>
  </si>
  <si>
    <t>GA – General Pavement Marking</t>
  </si>
  <si>
    <t>BF – Rumble Stripping</t>
  </si>
  <si>
    <t>GB – Center Line</t>
  </si>
  <si>
    <t>BG – Seal Coating</t>
  </si>
  <si>
    <t>GC – Edge Line</t>
  </si>
  <si>
    <t>Channelization</t>
  </si>
  <si>
    <t>GD – Raised Reflector</t>
  </si>
  <si>
    <t>CA – Raised Curb Median</t>
  </si>
  <si>
    <t>GE – No-Pass Stripping</t>
  </si>
  <si>
    <t>CB – Raised Reflector Median</t>
  </si>
  <si>
    <t>GF – Thermo-Plastic Tape</t>
  </si>
  <si>
    <t>CC – Rumble Strip Median</t>
  </si>
  <si>
    <t>GG – Paint</t>
  </si>
  <si>
    <t>CD – Thermo-Plastic Tape</t>
  </si>
  <si>
    <t>Railroad Crossing</t>
  </si>
  <si>
    <t>CE – Paint</t>
  </si>
  <si>
    <t>HA – Modification</t>
  </si>
  <si>
    <t>CF – Lane Transition</t>
  </si>
  <si>
    <t>HB –Gates</t>
  </si>
  <si>
    <t>CG – Lane Addition</t>
  </si>
  <si>
    <t>HC – Crossbucks</t>
  </si>
  <si>
    <t>CH – Left turn Lane/Throat Widening</t>
  </si>
  <si>
    <t>HD – Flashing Lights</t>
  </si>
  <si>
    <t>CI – Right Turn Lane</t>
  </si>
  <si>
    <t>HE – Flashing Beacons</t>
  </si>
  <si>
    <t>CJ – Left Turn Lane</t>
  </si>
  <si>
    <t>JH – Warning Bells</t>
  </si>
  <si>
    <t>CK – Bi-Directional Turn Lane</t>
  </si>
  <si>
    <t>HG – Pavement Markings</t>
  </si>
  <si>
    <t>CL – Left Turn Acceleration</t>
  </si>
  <si>
    <t>HH – Warning Signs-Standard</t>
  </si>
  <si>
    <t>CM – Right Turn Acceleration Lane</t>
  </si>
  <si>
    <t>HI – Warning Signs-Special</t>
  </si>
  <si>
    <t>CN – Deceleration Lane</t>
  </si>
  <si>
    <t>HJ – Delineators</t>
  </si>
  <si>
    <t>CO – One-Way Couple</t>
  </si>
  <si>
    <t>HK – Safety Lighting</t>
  </si>
  <si>
    <t>Signing</t>
  </si>
  <si>
    <t>HL – Resurfacing</t>
  </si>
  <si>
    <t>DA – Modernization</t>
  </si>
  <si>
    <t>HM – Grade Separation</t>
  </si>
  <si>
    <t>DB – Installation</t>
  </si>
  <si>
    <t>HN – Removal</t>
  </si>
  <si>
    <t>DC – Speed</t>
  </si>
  <si>
    <t>Bridge</t>
  </si>
  <si>
    <t>DD – Advanced Warning</t>
  </si>
  <si>
    <t>IA – General Repair</t>
  </si>
  <si>
    <t>DE – Street Name</t>
  </si>
  <si>
    <t>IB – Widen/Resurface</t>
  </si>
  <si>
    <t>DF – Four-Way Stop</t>
  </si>
  <si>
    <t>IC – Widening</t>
  </si>
  <si>
    <t>DG – Minor Leg Stop</t>
  </si>
  <si>
    <t>ID – Resurfacing</t>
  </si>
  <si>
    <t>DH – Yield</t>
  </si>
  <si>
    <t>IE – Skid Proofing</t>
  </si>
  <si>
    <t>DI – Changeable Message</t>
  </si>
  <si>
    <t>IF – Grooving</t>
  </si>
  <si>
    <t>DJ – No-Turn-On-Red</t>
  </si>
  <si>
    <t>IG – Frost/Ice Detectors –Sign</t>
  </si>
  <si>
    <t>DK – Delineators</t>
  </si>
  <si>
    <t>IH – Frost/Ice Detectors-Radio</t>
  </si>
  <si>
    <t>DL – Flexible Post</t>
  </si>
  <si>
    <t>II – Guardrail</t>
  </si>
  <si>
    <t>DM – Overhead Truss</t>
  </si>
  <si>
    <t>IJ – Pedestrian Handrail</t>
  </si>
  <si>
    <t>IK – Safety Lighting</t>
  </si>
  <si>
    <t>IL – Delineators</t>
  </si>
  <si>
    <t>IM – Impact Attenuators</t>
  </si>
  <si>
    <t>IN – Reconstruction</t>
  </si>
  <si>
    <t>IO – Removal</t>
  </si>
  <si>
    <t>Curve</t>
  </si>
  <si>
    <t>Signalization</t>
  </si>
  <si>
    <t>JA – Realignment</t>
  </si>
  <si>
    <t>EA – Modernization</t>
  </si>
  <si>
    <t>JB – Reconstruction</t>
  </si>
  <si>
    <t>EB – Installation</t>
  </si>
  <si>
    <t>JC – Superelevation</t>
  </si>
  <si>
    <t>EC – Relocation</t>
  </si>
  <si>
    <t>JD – Daylighting</t>
  </si>
  <si>
    <t>ED – Warning Flasher</t>
  </si>
  <si>
    <t>JE – Widen/Resurface</t>
  </si>
  <si>
    <t>EF – Red Flashing Beacon</t>
  </si>
  <si>
    <t>JF – Widening</t>
  </si>
  <si>
    <t>EG – Left Turn with Lane</t>
  </si>
  <si>
    <t>JG – Resurfacing</t>
  </si>
  <si>
    <t>EH – Left Turn without Lane</t>
  </si>
  <si>
    <t>JH – Skid Proofing</t>
  </si>
  <si>
    <t>EI – Phase Adjustment</t>
  </si>
  <si>
    <t>JI – Grooving</t>
  </si>
  <si>
    <t>EJ – Twelve Inch Lens</t>
  </si>
  <si>
    <t>JJ – Guardrail</t>
  </si>
  <si>
    <t>EK – Traffic Actuated</t>
  </si>
  <si>
    <t>JK – Advance Warning Sign</t>
  </si>
  <si>
    <t>EL – Time Lane Control</t>
  </si>
  <si>
    <t>JL – Warning Flasher</t>
  </si>
  <si>
    <t>EM – Optical Programmed</t>
  </si>
  <si>
    <t>JM – Delineators</t>
  </si>
  <si>
    <t>EN – Pedestrian Control</t>
  </si>
  <si>
    <t>JN – Relocation</t>
  </si>
  <si>
    <t>EO – Mast Arming</t>
  </si>
  <si>
    <t>Roadside Safety</t>
  </si>
  <si>
    <t>EP – Safety Lighting</t>
  </si>
  <si>
    <t>KA – General Obstacle Removal</t>
  </si>
  <si>
    <t>KB – Fixed Object Removal</t>
  </si>
  <si>
    <t>KC – Fringe Parking Removal</t>
  </si>
  <si>
    <t>KD – Bike Path Removal</t>
  </si>
  <si>
    <t>KE – Guardrail Installation</t>
  </si>
  <si>
    <t>KF – Utility Adjustment</t>
  </si>
  <si>
    <t>KG – Drainage Improvement</t>
  </si>
  <si>
    <t>KH – Shoulder Repair</t>
  </si>
  <si>
    <t>KI – Slope Stabilization</t>
  </si>
  <si>
    <t>KJ – Impact Attenuators</t>
  </si>
  <si>
    <t>KK – Glare Shields</t>
  </si>
  <si>
    <t>KL – Fencing</t>
  </si>
  <si>
    <t>KM – Access Control</t>
  </si>
  <si>
    <t>Other</t>
  </si>
  <si>
    <t>OA – Turnabout</t>
  </si>
  <si>
    <t>OB – Ramp Improvement</t>
  </si>
  <si>
    <t>OC – Right of Way</t>
  </si>
  <si>
    <t>Source:</t>
  </si>
  <si>
    <t>*To find the lifespan of countermeasures use the 'Lifespan-Safety Countermeasures' tab in the Safety Supplement.</t>
  </si>
  <si>
    <t>*To find the Crash Modification Factor (CMF) go to the 'Safety Countermeasure' tab in the Safety Supplement.</t>
  </si>
  <si>
    <r>
      <t xml:space="preserve">PVC= PV Construction Cost of Project+ PV Maintenance Cost 
</t>
    </r>
    <r>
      <rPr>
        <u/>
        <sz val="12"/>
        <color theme="1"/>
        <rFont val="Calibri"/>
        <family val="2"/>
        <scheme val="minor"/>
      </rPr>
      <t>PV Construction Cost of Project:</t>
    </r>
    <r>
      <rPr>
        <sz val="12"/>
        <color theme="1"/>
        <rFont val="Calibri"/>
        <family val="2"/>
        <scheme val="minor"/>
      </rPr>
      <t xml:space="preserve"> 
This includes all phases of the project (PE, ROW, and construction). 
Ordinary Simple Annuity to get construction cost in start of construction year (CY) dollars, assuming the cost is uniformly divided over the construction period. 
       PV</t>
    </r>
    <r>
      <rPr>
        <vertAlign val="subscript"/>
        <sz val="12"/>
        <color theme="1"/>
        <rFont val="Calibri"/>
        <family val="2"/>
        <scheme val="minor"/>
      </rPr>
      <t>CY</t>
    </r>
    <r>
      <rPr>
        <sz val="12"/>
        <color theme="1"/>
        <rFont val="Calibri"/>
        <family val="2"/>
        <scheme val="minor"/>
      </rPr>
      <t>= Annual Benefit X [(1+i)ⁿ-1/i(1+i)ⁿ]
   i = 3%
   n= Duration of construction
Take this $ amount to the TIP approval year (AY):
       PV</t>
    </r>
    <r>
      <rPr>
        <vertAlign val="subscript"/>
        <sz val="12"/>
        <color theme="1"/>
        <rFont val="Calibri"/>
        <family val="2"/>
        <scheme val="minor"/>
      </rPr>
      <t>AY</t>
    </r>
    <r>
      <rPr>
        <sz val="12"/>
        <color theme="1"/>
        <rFont val="Calibri"/>
        <family val="2"/>
        <scheme val="minor"/>
      </rPr>
      <t>= PV</t>
    </r>
    <r>
      <rPr>
        <vertAlign val="subscript"/>
        <sz val="12"/>
        <color theme="1"/>
        <rFont val="Calibri"/>
        <family val="2"/>
        <scheme val="minor"/>
      </rPr>
      <t>CY</t>
    </r>
    <r>
      <rPr>
        <sz val="12"/>
        <color theme="1"/>
        <rFont val="Calibri"/>
        <family val="2"/>
        <scheme val="minor"/>
      </rPr>
      <t xml:space="preserve"> /(1+i)ⁿ                n= years between TIP approval year to start of construction year
</t>
    </r>
    <r>
      <rPr>
        <u/>
        <sz val="12"/>
        <color theme="1"/>
        <rFont val="Calibri"/>
        <family val="2"/>
        <scheme val="minor"/>
      </rPr>
      <t>PV Maintenance cost :</t>
    </r>
    <r>
      <rPr>
        <sz val="12"/>
        <color theme="1"/>
        <rFont val="Calibri"/>
        <family val="2"/>
        <scheme val="minor"/>
      </rPr>
      <t xml:space="preserve">
Ordinary Simple Annuity to get maintenance cost over the project lifetime back to opening year value (OpenY):     
       PV</t>
    </r>
    <r>
      <rPr>
        <vertAlign val="subscript"/>
        <sz val="12"/>
        <color theme="1"/>
        <rFont val="Calibri"/>
        <family val="2"/>
        <scheme val="minor"/>
      </rPr>
      <t>OpenY</t>
    </r>
    <r>
      <rPr>
        <sz val="12"/>
        <color theme="1"/>
        <rFont val="Calibri"/>
        <family val="2"/>
        <scheme val="minor"/>
      </rPr>
      <t>= Annual Maintenance Cost X [(1+i)ⁿ-1/i(1+i)ⁿ]
   i = 3%
   n= Lifespan of countermeasure in years
Take this $ amount to the TIP approval year (AY):
       PV</t>
    </r>
    <r>
      <rPr>
        <vertAlign val="subscript"/>
        <sz val="12"/>
        <color theme="1"/>
        <rFont val="Calibri"/>
        <family val="2"/>
        <scheme val="minor"/>
      </rPr>
      <t>AY</t>
    </r>
    <r>
      <rPr>
        <sz val="12"/>
        <color theme="1"/>
        <rFont val="Calibri"/>
        <family val="2"/>
        <scheme val="minor"/>
      </rPr>
      <t>= PV</t>
    </r>
    <r>
      <rPr>
        <vertAlign val="subscript"/>
        <sz val="12"/>
        <color theme="1"/>
        <rFont val="Calibri"/>
        <family val="2"/>
        <scheme val="minor"/>
      </rPr>
      <t xml:space="preserve">OpenY </t>
    </r>
    <r>
      <rPr>
        <sz val="12"/>
        <color theme="1"/>
        <rFont val="Calibri"/>
        <family val="2"/>
        <scheme val="minor"/>
      </rPr>
      <t xml:space="preserve">/(1+i)ⁿ           n= years between TIP approval year to opening year
Lifespan of countermeasure= can be found in Appendix F of IDOT’s Benefit-Cost Tool User Guide
</t>
    </r>
  </si>
  <si>
    <t>11.06.18</t>
  </si>
  <si>
    <t>Updated the Cost by Injury at Anna's request.  These costs are calculated by Ross.</t>
  </si>
  <si>
    <t>2017 Costs</t>
  </si>
  <si>
    <t>http://viewer.zmags.com/publication/20020222#/20020222/1
https://injuryfacts.nsc.org/all-injuries/costs/guide-to-calculating-costs/data-details/</t>
  </si>
  <si>
    <r>
      <t>Annual Benefit * = {(Total Number of Fatal Crashes X The Cost of a Fatal Crash*) + (Total Number of Serious Injury Crashes X The Cost of a Serious Injury Crash*) + (Total Number of Minor Injury Crashes X The Cost of a Minor Injury Crash*) + (Total Number of Property Damage Only Crashes X The Cost of a Property Damage Only Crash*)} X (1-Crash Modification Factor*)/ Number of Years of Crash Data 
Ordinary Simple Annuity to get the Annual Benefits over the project lifetime back to opening year (OpenY) value:
       PVB</t>
    </r>
    <r>
      <rPr>
        <vertAlign val="subscript"/>
        <sz val="12"/>
        <color theme="1"/>
        <rFont val="Calibri"/>
        <family val="2"/>
        <scheme val="minor"/>
      </rPr>
      <t>OpenY</t>
    </r>
    <r>
      <rPr>
        <sz val="12"/>
        <color theme="1"/>
        <rFont val="Calibri"/>
        <family val="2"/>
        <scheme val="minor"/>
      </rPr>
      <t>= Annual Benefit X [(1+i)ⁿ-1/i(1+i)ⁿ]
   i = 3%
   n= Lifespan of countermeasure in years
Take this $ amount to the TIP approval year (AY):
       PV</t>
    </r>
    <r>
      <rPr>
        <vertAlign val="subscript"/>
        <sz val="12"/>
        <color theme="1"/>
        <rFont val="Calibri"/>
        <family val="2"/>
        <scheme val="minor"/>
      </rPr>
      <t>AY</t>
    </r>
    <r>
      <rPr>
        <sz val="12"/>
        <color theme="1"/>
        <rFont val="Calibri"/>
        <family val="2"/>
        <scheme val="minor"/>
      </rPr>
      <t>= PVB</t>
    </r>
    <r>
      <rPr>
        <vertAlign val="subscript"/>
        <sz val="12"/>
        <color theme="1"/>
        <rFont val="Calibri"/>
        <family val="2"/>
        <scheme val="minor"/>
      </rPr>
      <t>OpenY</t>
    </r>
    <r>
      <rPr>
        <sz val="12"/>
        <color theme="1"/>
        <rFont val="Calibri"/>
        <family val="2"/>
        <scheme val="minor"/>
      </rPr>
      <t xml:space="preserve"> /(1+i)ⁿ            n= years between TIP approval year to opening year</t>
    </r>
  </si>
  <si>
    <t xml:space="preserve">*Use the costs below when entering in the cost of crashes by severity level in the Annual Benefit formula. Both Missouri and Illinois projects should use these costs. East-West Gateway is using the National Safety Council’s average comprehensive costs by injury severity. These 2017 costs are from the National Safety Council Injury Facts, 2017 Edition, the 2017 Cost Guidelines and are updated by multiplying the 2017 Consumer Price Index. The report can be found here:  </t>
  </si>
  <si>
    <r>
      <rPr>
        <u/>
        <sz val="12"/>
        <color theme="1"/>
        <rFont val="Calibri"/>
        <family val="2"/>
        <scheme val="minor"/>
      </rPr>
      <t>(Number of total crashes) X 100,000,000 vehicle miles traveled</t>
    </r>
    <r>
      <rPr>
        <sz val="12"/>
        <color theme="1"/>
        <rFont val="Calibri"/>
        <family val="2"/>
        <scheme val="minor"/>
      </rPr>
      <t xml:space="preserve">
(Project Length) X (Project Average Daily Traffic) X (Number of Crash Years) X 365</t>
    </r>
  </si>
  <si>
    <r>
      <rPr>
        <u/>
        <sz val="12"/>
        <color theme="1"/>
        <rFont val="Calibri"/>
        <family val="2"/>
        <scheme val="minor"/>
      </rPr>
      <t>(Number of Accidents) X 100,000,000 million entering vehicles</t>
    </r>
    <r>
      <rPr>
        <sz val="12"/>
        <color theme="1"/>
        <rFont val="Calibri"/>
        <family val="2"/>
        <scheme val="minor"/>
      </rPr>
      <t xml:space="preserve">
(Number of crash years) X (Entering AADT) X 365 days/year</t>
    </r>
  </si>
  <si>
    <t>11.08.19</t>
  </si>
  <si>
    <t>Safety Countermeasure</t>
  </si>
  <si>
    <t>Lifespan</t>
  </si>
  <si>
    <t>Project Type:</t>
  </si>
  <si>
    <t>Countermeasure Detail, Implementation, and Cost:</t>
  </si>
  <si>
    <t>in miles</t>
  </si>
  <si>
    <t xml:space="preserve">11.06.20                                                                                         Safety Calculator                                                                              </t>
  </si>
  <si>
    <t xml:space="preserve">  11.06.20                                                                                                        Safety Calculator Formulas                                                                                                             </t>
  </si>
  <si>
    <t xml:space="preserve">11.06.20                                               Safety Countermeasure List                                                                                                       </t>
  </si>
  <si>
    <t xml:space="preserve">11.06.20               Lifespan of Safety Countermeasures                                                                                                 </t>
  </si>
  <si>
    <t>Number of Crashes from 2014-2018:</t>
  </si>
  <si>
    <t>Minor updates to year and dates, at Anna's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</si>
</sst>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_);\(#,##0.0\)"/>
    <numFmt numFmtId="168" formatCode="_(* #,##0.0_);_(* \(#,##0.0\);_(* &quot;-&quot;??_);_(@_)"/>
    <numFmt numFmtId="169" formatCode="#,##0.000_);\(#,##0.000\)"/>
  </numFmts>
  <fonts count="45"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6"/>
      <color rgb="FFFFFF00"/>
      <name val="Calibri"/>
      <family val="2"/>
      <scheme val="minor"/>
    </font>
    <font>
      <b/>
      <sz val="10"/>
      <color theme="1"/>
      <name val="Calibri"/>
      <family val="2"/>
      <scheme val="minor"/>
    </font>
    <font>
      <b/>
      <sz val="10"/>
      <color theme="0"/>
      <name val="Calibri"/>
      <family val="2"/>
      <scheme val="minor"/>
    </font>
    <font>
      <sz val="10"/>
      <color theme="1" tint="0.34998626667073579"/>
      <name val="Calibri"/>
      <family val="2"/>
      <scheme val="minor"/>
    </font>
    <font>
      <i/>
      <sz val="10"/>
      <color theme="1" tint="0.34998626667073579"/>
      <name val="Calibri"/>
      <family val="2"/>
      <scheme val="minor"/>
    </font>
    <font>
      <sz val="11"/>
      <color theme="1"/>
      <name val="Calibri"/>
      <family val="2"/>
    </font>
    <font>
      <b/>
      <sz val="20"/>
      <color theme="0"/>
      <name val="Calibri"/>
      <family val="2"/>
      <scheme val="minor"/>
    </font>
    <font>
      <b/>
      <sz val="16"/>
      <color theme="0"/>
      <name val="Calibri"/>
      <family val="2"/>
      <scheme val="minor"/>
    </font>
    <font>
      <b/>
      <sz val="8"/>
      <color theme="1"/>
      <name val="Calibri"/>
      <family val="2"/>
      <scheme val="minor"/>
    </font>
    <font>
      <b/>
      <sz val="10"/>
      <name val="Calibri"/>
      <family val="2"/>
      <scheme val="minor"/>
    </font>
    <font>
      <b/>
      <sz val="11"/>
      <color theme="1"/>
      <name val="Calibri"/>
      <family val="2"/>
      <scheme val="minor"/>
    </font>
    <font>
      <sz val="11"/>
      <name val="Calibri"/>
      <family val="2"/>
      <scheme val="minor"/>
    </font>
    <font>
      <b/>
      <sz val="14"/>
      <color theme="0"/>
      <name val="Calibri"/>
      <family val="2"/>
      <scheme val="minor"/>
    </font>
    <font>
      <sz val="12"/>
      <color theme="1"/>
      <name val="Calibri"/>
      <family val="2"/>
      <scheme val="minor"/>
    </font>
    <font>
      <b/>
      <sz val="12"/>
      <color theme="0"/>
      <name val="Calibri"/>
      <family val="2"/>
      <scheme val="minor"/>
    </font>
    <font>
      <sz val="12"/>
      <color theme="1"/>
      <name val="Calibri"/>
      <family val="2"/>
    </font>
    <font>
      <u/>
      <sz val="12"/>
      <color theme="1"/>
      <name val="Calibri"/>
      <family val="2"/>
      <scheme val="minor"/>
    </font>
    <font>
      <b/>
      <sz val="12"/>
      <color theme="1"/>
      <name val="Calibri"/>
      <family val="2"/>
    </font>
    <font>
      <b/>
      <sz val="12"/>
      <color theme="1"/>
      <name val="Calibri"/>
      <family val="2"/>
      <scheme val="minor"/>
    </font>
    <font>
      <u/>
      <sz val="11"/>
      <color theme="10"/>
      <name val="Calibri"/>
      <family val="2"/>
      <scheme val="minor"/>
    </font>
    <font>
      <sz val="10"/>
      <name val="Calibri"/>
      <family val="2"/>
      <scheme val="minor"/>
    </font>
    <font>
      <sz val="10"/>
      <color rgb="FF000000"/>
      <name val="Arial"/>
      <family val="2"/>
    </font>
    <font>
      <sz val="14"/>
      <color theme="1"/>
      <name val="Calibri"/>
      <family val="2"/>
      <scheme val="minor"/>
    </font>
    <font>
      <b/>
      <sz val="14"/>
      <color theme="1"/>
      <name val="Calibri"/>
      <family val="2"/>
      <scheme val="minor"/>
    </font>
    <font>
      <u/>
      <sz val="14"/>
      <color theme="10"/>
      <name val="Calibri"/>
      <family val="2"/>
      <scheme val="minor"/>
    </font>
    <font>
      <b/>
      <sz val="14"/>
      <name val="Calibri"/>
      <family val="2"/>
      <scheme val="minor"/>
    </font>
    <font>
      <sz val="16"/>
      <name val="Calibri"/>
      <family val="2"/>
      <scheme val="minor"/>
    </font>
    <font>
      <sz val="14"/>
      <name val="Calibri"/>
      <family val="2"/>
      <scheme val="minor"/>
    </font>
    <font>
      <b/>
      <i/>
      <sz val="14"/>
      <name val="Calibri"/>
      <family val="2"/>
      <scheme val="minor"/>
    </font>
    <font>
      <i/>
      <sz val="14"/>
      <name val="Calibri"/>
      <family val="2"/>
      <scheme val="minor"/>
    </font>
    <font>
      <b/>
      <sz val="18"/>
      <color theme="0"/>
      <name val="Calibri"/>
      <family val="2"/>
      <scheme val="minor"/>
    </font>
    <font>
      <vertAlign val="subscript"/>
      <sz val="12"/>
      <color theme="1"/>
      <name val="Calibri"/>
      <family val="2"/>
      <scheme val="minor"/>
    </font>
    <font>
      <sz val="8"/>
      <color theme="1"/>
      <name val="Calibri"/>
      <family val="2"/>
      <scheme val="minor"/>
    </font>
    <font>
      <sz val="9"/>
      <color theme="1"/>
      <name val="Calibri"/>
      <family val="2"/>
      <scheme val="minor"/>
    </font>
    <font>
      <sz val="9"/>
      <color theme="1" tint="0.34998626667073579"/>
      <name val="Calibri"/>
      <family val="2"/>
      <scheme val="minor"/>
    </font>
    <font>
      <b/>
      <sz val="12"/>
      <color theme="0"/>
      <name val="Calibri"/>
      <family val="2"/>
    </font>
    <font>
      <sz val="9"/>
      <color rgb="FF000000"/>
      <name val="Calibri"/>
      <family val="2"/>
    </font>
    <font>
      <b/>
      <sz val="9"/>
      <color rgb="FF000000"/>
      <name val="Calibri"/>
      <family val="2"/>
      <scheme val="minor"/>
    </font>
    <font>
      <sz val="9"/>
      <color rgb="FF000000"/>
      <name val="Calibri"/>
      <family val="2"/>
      <scheme val="minor"/>
    </font>
    <font>
      <sz val="10"/>
      <color rgb="FF000000"/>
      <name val="Calibri"/>
      <family val="2"/>
      <scheme val="minor"/>
    </font>
    <font>
      <b/>
      <sz val="12"/>
      <name val="Calibri"/>
      <family val="2"/>
      <scheme val="minor"/>
    </font>
  </fonts>
  <fills count="18">
    <fill>
      <patternFill patternType="none"/>
    </fill>
    <fill>
      <patternFill patternType="gray125"/>
    </fill>
    <fill>
      <patternFill patternType="solid">
        <fgColor theme="3"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rgb="FFF8F88C"/>
        <bgColor indexed="64"/>
      </patternFill>
    </fill>
    <fill>
      <patternFill patternType="solid">
        <fgColor theme="9" tint="-0.249977111117893"/>
        <bgColor indexed="64"/>
      </patternFill>
    </fill>
    <fill>
      <patternFill patternType="solid">
        <fgColor theme="0"/>
        <bgColor theme="0"/>
      </patternFill>
    </fill>
    <fill>
      <patternFill patternType="solid">
        <fgColor theme="3" tint="0.39997558519241921"/>
        <bgColor theme="0"/>
      </patternFill>
    </fill>
    <fill>
      <patternFill patternType="solid">
        <fgColor theme="0" tint="-0.14999847407452621"/>
        <bgColor indexed="64"/>
      </patternFill>
    </fill>
    <fill>
      <patternFill patternType="solid">
        <fgColor theme="9" tint="-0.249977111117893"/>
        <bgColor theme="0"/>
      </patternFill>
    </fill>
    <fill>
      <patternFill patternType="solid">
        <fgColor theme="9" tint="0.59999389629810485"/>
        <bgColor theme="0"/>
      </patternFill>
    </fill>
    <fill>
      <patternFill patternType="solid">
        <fgColor theme="3"/>
        <bgColor theme="0"/>
      </patternFill>
    </fill>
    <fill>
      <patternFill patternType="solid">
        <fgColor theme="3"/>
        <bgColor indexed="64"/>
      </patternFill>
    </fill>
    <fill>
      <patternFill patternType="solid">
        <fgColor theme="6" tint="-0.249977111117893"/>
        <bgColor theme="0"/>
      </patternFill>
    </fill>
    <fill>
      <patternFill patternType="solid">
        <fgColor theme="3"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thin">
        <color auto="1"/>
      </right>
      <top/>
      <bottom style="medium">
        <color indexed="64"/>
      </bottom>
      <diagonal/>
    </border>
    <border>
      <left style="thin">
        <color auto="1"/>
      </left>
      <right style="thin">
        <color auto="1"/>
      </right>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44" fontId="1" fillId="0" borderId="0" applyFont="0" applyFill="0" applyBorder="0" applyAlignment="0" applyProtection="0"/>
  </cellStyleXfs>
  <cellXfs count="500">
    <xf numFmtId="0" fontId="0" fillId="0" borderId="0" xfId="0"/>
    <xf numFmtId="0" fontId="3" fillId="0" borderId="0" xfId="0" applyFont="1" applyAlignment="1">
      <alignment vertical="center"/>
    </xf>
    <xf numFmtId="0" fontId="0" fillId="0" borderId="1" xfId="0" applyBorder="1"/>
    <xf numFmtId="0" fontId="2" fillId="3" borderId="1" xfId="0" applyFont="1" applyFill="1" applyBorder="1"/>
    <xf numFmtId="43" fontId="6" fillId="2" borderId="8" xfId="1" applyFont="1" applyFill="1" applyBorder="1" applyAlignment="1">
      <alignment vertical="center"/>
    </xf>
    <xf numFmtId="0" fontId="9" fillId="0" borderId="1" xfId="0" applyFont="1" applyBorder="1" applyAlignment="1">
      <alignment vertical="center"/>
    </xf>
    <xf numFmtId="6" fontId="9" fillId="0" borderId="1" xfId="0" applyNumberFormat="1" applyFont="1" applyBorder="1" applyAlignment="1">
      <alignment horizontal="center" vertical="center"/>
    </xf>
    <xf numFmtId="0" fontId="0" fillId="0" borderId="0" xfId="0" applyBorder="1"/>
    <xf numFmtId="0" fontId="2" fillId="0" borderId="0" xfId="0" applyFont="1" applyFill="1" applyBorder="1"/>
    <xf numFmtId="0" fontId="0" fillId="0" borderId="0" xfId="0" applyFill="1" applyBorder="1"/>
    <xf numFmtId="9" fontId="0" fillId="0" borderId="1" xfId="2" applyFont="1" applyBorder="1"/>
    <xf numFmtId="0" fontId="3" fillId="4" borderId="0" xfId="0" applyFont="1" applyFill="1" applyAlignment="1">
      <alignment vertical="center"/>
    </xf>
    <xf numFmtId="0" fontId="0" fillId="4" borderId="0" xfId="0" applyFill="1"/>
    <xf numFmtId="0" fontId="3" fillId="4" borderId="0" xfId="0" applyFont="1" applyFill="1" applyBorder="1" applyAlignment="1">
      <alignment vertical="center"/>
    </xf>
    <xf numFmtId="0" fontId="0" fillId="4" borderId="0" xfId="0" applyFill="1" applyBorder="1"/>
    <xf numFmtId="0" fontId="0" fillId="4" borderId="2" xfId="0" applyFill="1" applyBorder="1"/>
    <xf numFmtId="0" fontId="0" fillId="4" borderId="4" xfId="0" applyFill="1" applyBorder="1"/>
    <xf numFmtId="0" fontId="0" fillId="4" borderId="5" xfId="0" applyFill="1" applyBorder="1"/>
    <xf numFmtId="0" fontId="0" fillId="4" borderId="6" xfId="0" applyFill="1" applyBorder="1"/>
    <xf numFmtId="0" fontId="0" fillId="4" borderId="9" xfId="0" applyFill="1" applyBorder="1"/>
    <xf numFmtId="0" fontId="0" fillId="4" borderId="11" xfId="0" applyFill="1" applyBorder="1"/>
    <xf numFmtId="43" fontId="5" fillId="5" borderId="8" xfId="1" applyFont="1" applyFill="1" applyBorder="1" applyAlignment="1">
      <alignment vertical="center"/>
    </xf>
    <xf numFmtId="0" fontId="3" fillId="4" borderId="8" xfId="0" applyFont="1" applyFill="1" applyBorder="1"/>
    <xf numFmtId="0" fontId="10" fillId="4" borderId="0" xfId="0" applyFont="1" applyFill="1" applyAlignment="1">
      <alignment horizontal="center" vertical="center"/>
    </xf>
    <xf numFmtId="0" fontId="4" fillId="4" borderId="0" xfId="0" applyFont="1" applyFill="1" applyAlignment="1">
      <alignment vertical="center"/>
    </xf>
    <xf numFmtId="0" fontId="0" fillId="7" borderId="0" xfId="0" applyFill="1"/>
    <xf numFmtId="0" fontId="0" fillId="7" borderId="0" xfId="0" applyFill="1" applyAlignment="1"/>
    <xf numFmtId="0" fontId="0" fillId="7" borderId="3" xfId="0" applyFill="1" applyBorder="1" applyAlignment="1"/>
    <xf numFmtId="0" fontId="0" fillId="7" borderId="4" xfId="0" applyFill="1" applyBorder="1" applyAlignment="1"/>
    <xf numFmtId="0" fontId="16" fillId="7" borderId="0" xfId="0" applyFont="1" applyFill="1" applyBorder="1" applyAlignment="1">
      <alignment horizontal="center"/>
    </xf>
    <xf numFmtId="0" fontId="0" fillId="7" borderId="2" xfId="0" applyFill="1" applyBorder="1"/>
    <xf numFmtId="0" fontId="0" fillId="7" borderId="5" xfId="0" applyFill="1" applyBorder="1"/>
    <xf numFmtId="0" fontId="0" fillId="7" borderId="0" xfId="0" applyFill="1" applyBorder="1" applyAlignment="1"/>
    <xf numFmtId="0" fontId="0" fillId="7" borderId="6" xfId="0" applyFill="1" applyBorder="1" applyAlignment="1"/>
    <xf numFmtId="0" fontId="0" fillId="7" borderId="9" xfId="0" applyFill="1" applyBorder="1"/>
    <xf numFmtId="0" fontId="0" fillId="7" borderId="10" xfId="0" applyFill="1" applyBorder="1" applyAlignment="1"/>
    <xf numFmtId="0" fontId="0" fillId="7" borderId="11" xfId="0" applyFill="1" applyBorder="1" applyAlignment="1"/>
    <xf numFmtId="0" fontId="0" fillId="7" borderId="3" xfId="0" applyFill="1" applyBorder="1"/>
    <xf numFmtId="0" fontId="0" fillId="7" borderId="4" xfId="0" applyFill="1" applyBorder="1"/>
    <xf numFmtId="0" fontId="0" fillId="7" borderId="0" xfId="0" applyFill="1" applyBorder="1"/>
    <xf numFmtId="0" fontId="0" fillId="7" borderId="6" xfId="0" applyFill="1" applyBorder="1"/>
    <xf numFmtId="0" fontId="0" fillId="7" borderId="10" xfId="0" applyFill="1" applyBorder="1"/>
    <xf numFmtId="0" fontId="0" fillId="7" borderId="11" xfId="0" applyFill="1" applyBorder="1"/>
    <xf numFmtId="0" fontId="17" fillId="7" borderId="0" xfId="0" applyFont="1" applyFill="1" applyBorder="1" applyAlignment="1">
      <alignment vertical="top" wrapText="1"/>
    </xf>
    <xf numFmtId="0" fontId="23" fillId="7" borderId="0" xfId="3" applyFill="1" applyBorder="1"/>
    <xf numFmtId="0" fontId="0" fillId="9" borderId="5" xfId="0" applyFill="1" applyBorder="1"/>
    <xf numFmtId="0" fontId="14" fillId="7" borderId="0" xfId="0" applyFont="1" applyFill="1" applyBorder="1" applyAlignment="1"/>
    <xf numFmtId="0" fontId="15" fillId="0" borderId="0" xfId="0" applyFont="1" applyFill="1" applyBorder="1" applyAlignment="1">
      <alignment horizontal="left" vertical="center"/>
    </xf>
    <xf numFmtId="0" fontId="4" fillId="4" borderId="0" xfId="0" applyFont="1" applyFill="1" applyBorder="1" applyAlignment="1">
      <alignment horizontal="right" vertical="center"/>
    </xf>
    <xf numFmtId="0" fontId="15" fillId="4" borderId="0" xfId="0" applyFont="1" applyFill="1" applyBorder="1" applyAlignment="1">
      <alignment horizontal="left" vertical="center"/>
    </xf>
    <xf numFmtId="0" fontId="11" fillId="4" borderId="0" xfId="0" applyFont="1" applyFill="1" applyBorder="1" applyAlignment="1">
      <alignment horizontal="right" vertical="center"/>
    </xf>
    <xf numFmtId="0" fontId="3" fillId="4" borderId="0" xfId="0" applyFont="1" applyFill="1" applyAlignment="1">
      <alignment vertical="top"/>
    </xf>
    <xf numFmtId="0" fontId="0" fillId="4" borderId="0" xfId="0" applyFill="1" applyAlignment="1">
      <alignment vertical="top"/>
    </xf>
    <xf numFmtId="0" fontId="0" fillId="0" borderId="0" xfId="0" applyAlignment="1">
      <alignment vertical="top"/>
    </xf>
    <xf numFmtId="0" fontId="17" fillId="7" borderId="0" xfId="0" applyFont="1" applyFill="1" applyBorder="1" applyAlignment="1">
      <alignment horizontal="left" vertical="top" wrapText="1"/>
    </xf>
    <xf numFmtId="0" fontId="14" fillId="7" borderId="6" xfId="0" applyFont="1" applyFill="1" applyBorder="1" applyAlignment="1"/>
    <xf numFmtId="0" fontId="23" fillId="7" borderId="0" xfId="3" applyFill="1" applyBorder="1" applyAlignment="1">
      <alignment vertical="top"/>
    </xf>
    <xf numFmtId="0" fontId="2" fillId="7" borderId="0" xfId="0" applyFont="1" applyFill="1" applyBorder="1" applyAlignment="1">
      <alignment horizontal="left"/>
    </xf>
    <xf numFmtId="0" fontId="25" fillId="0" borderId="0" xfId="0" applyFont="1"/>
    <xf numFmtId="0" fontId="17" fillId="7" borderId="0" xfId="0" applyFont="1" applyFill="1" applyBorder="1" applyAlignment="1">
      <alignment horizontal="left" vertical="top" wrapText="1"/>
    </xf>
    <xf numFmtId="0" fontId="2" fillId="7" borderId="6" xfId="0" applyFont="1" applyFill="1" applyBorder="1" applyAlignment="1">
      <alignment horizontal="left"/>
    </xf>
    <xf numFmtId="0" fontId="26" fillId="7" borderId="0" xfId="0" applyFont="1" applyFill="1" applyBorder="1"/>
    <xf numFmtId="0" fontId="26" fillId="7" borderId="10" xfId="0" applyFont="1" applyFill="1" applyBorder="1" applyAlignment="1">
      <alignment horizontal="center" wrapText="1"/>
    </xf>
    <xf numFmtId="0" fontId="5" fillId="4" borderId="26" xfId="0" applyFont="1" applyFill="1" applyBorder="1" applyAlignment="1">
      <alignment horizontal="center" vertical="center"/>
    </xf>
    <xf numFmtId="164" fontId="5" fillId="4" borderId="4" xfId="1" applyNumberFormat="1" applyFont="1" applyFill="1" applyBorder="1" applyAlignment="1">
      <alignment horizontal="center" vertical="center"/>
    </xf>
    <xf numFmtId="0" fontId="3" fillId="4" borderId="27" xfId="0" applyFont="1" applyFill="1" applyBorder="1" applyAlignment="1">
      <alignment horizontal="left" vertical="center" indent="1"/>
    </xf>
    <xf numFmtId="0" fontId="3" fillId="4" borderId="28" xfId="0" applyFont="1" applyFill="1" applyBorder="1" applyAlignment="1">
      <alignment horizontal="left" vertical="center" indent="4"/>
    </xf>
    <xf numFmtId="0" fontId="3" fillId="4" borderId="28" xfId="0" applyFont="1" applyFill="1" applyBorder="1" applyAlignment="1">
      <alignment horizontal="left" vertical="center" indent="1"/>
    </xf>
    <xf numFmtId="0" fontId="3" fillId="4" borderId="29" xfId="0" applyFont="1" applyFill="1" applyBorder="1" applyAlignment="1">
      <alignment horizontal="left" vertical="center" indent="1"/>
    </xf>
    <xf numFmtId="164" fontId="8" fillId="4" borderId="31" xfId="1" applyNumberFormat="1" applyFont="1" applyFill="1" applyBorder="1" applyAlignment="1">
      <alignment horizontal="left" vertical="center"/>
    </xf>
    <xf numFmtId="164" fontId="7" fillId="4" borderId="31" xfId="1" applyNumberFormat="1" applyFont="1" applyFill="1" applyBorder="1" applyAlignment="1">
      <alignment horizontal="left" vertical="center"/>
    </xf>
    <xf numFmtId="164" fontId="7" fillId="4" borderId="32" xfId="1" applyNumberFormat="1" applyFont="1" applyFill="1" applyBorder="1" applyAlignment="1">
      <alignment horizontal="left" vertical="center"/>
    </xf>
    <xf numFmtId="164" fontId="7" fillId="4" borderId="27" xfId="1" applyNumberFormat="1" applyFont="1" applyFill="1" applyBorder="1" applyAlignment="1">
      <alignment horizontal="left" vertical="center"/>
    </xf>
    <xf numFmtId="164" fontId="7" fillId="4" borderId="28" xfId="1" applyNumberFormat="1" applyFont="1" applyFill="1" applyBorder="1" applyAlignment="1">
      <alignment horizontal="left" vertical="center"/>
    </xf>
    <xf numFmtId="0" fontId="3" fillId="4" borderId="36" xfId="0" applyFont="1" applyFill="1" applyBorder="1" applyAlignment="1">
      <alignment horizontal="left" vertical="center" indent="4"/>
    </xf>
    <xf numFmtId="164" fontId="8" fillId="4" borderId="37" xfId="1" applyNumberFormat="1" applyFont="1" applyFill="1" applyBorder="1" applyAlignment="1">
      <alignment horizontal="left" vertical="center"/>
    </xf>
    <xf numFmtId="0" fontId="3" fillId="4" borderId="39" xfId="0" applyFont="1" applyFill="1" applyBorder="1" applyAlignment="1">
      <alignment horizontal="left" vertical="center" indent="4"/>
    </xf>
    <xf numFmtId="164" fontId="7" fillId="4" borderId="40" xfId="1" applyNumberFormat="1" applyFont="1" applyFill="1" applyBorder="1" applyAlignment="1">
      <alignment horizontal="left" vertical="center"/>
    </xf>
    <xf numFmtId="164" fontId="7" fillId="4" borderId="37" xfId="1" applyNumberFormat="1" applyFont="1" applyFill="1" applyBorder="1" applyAlignment="1">
      <alignment horizontal="left" vertical="center"/>
    </xf>
    <xf numFmtId="0" fontId="3" fillId="4" borderId="8" xfId="0" applyFont="1" applyFill="1" applyBorder="1" applyAlignment="1">
      <alignment horizontal="left"/>
    </xf>
    <xf numFmtId="0" fontId="0" fillId="9" borderId="2" xfId="0" applyFill="1" applyBorder="1"/>
    <xf numFmtId="0" fontId="0" fillId="9" borderId="3" xfId="0" applyFill="1" applyBorder="1"/>
    <xf numFmtId="0" fontId="0" fillId="9" borderId="4" xfId="0" applyFill="1" applyBorder="1"/>
    <xf numFmtId="0" fontId="0" fillId="9" borderId="0" xfId="0" applyFill="1" applyBorder="1"/>
    <xf numFmtId="0" fontId="0" fillId="9" borderId="6" xfId="0" applyFill="1" applyBorder="1"/>
    <xf numFmtId="0" fontId="12" fillId="9" borderId="0" xfId="0" applyFont="1" applyFill="1" applyBorder="1" applyAlignment="1">
      <alignment horizontal="left" vertical="top"/>
    </xf>
    <xf numFmtId="0" fontId="3" fillId="9" borderId="0" xfId="0" applyFont="1" applyFill="1" applyBorder="1"/>
    <xf numFmtId="0" fontId="0" fillId="9" borderId="9" xfId="0" applyFill="1" applyBorder="1"/>
    <xf numFmtId="0" fontId="0" fillId="9" borderId="10" xfId="0" applyFill="1" applyBorder="1"/>
    <xf numFmtId="43" fontId="6" fillId="9" borderId="0" xfId="1" applyFont="1" applyFill="1" applyBorder="1" applyAlignment="1"/>
    <xf numFmtId="0" fontId="3" fillId="9" borderId="0" xfId="0" applyFont="1" applyFill="1" applyBorder="1" applyAlignment="1"/>
    <xf numFmtId="0" fontId="0" fillId="9" borderId="11" xfId="0" applyFill="1" applyBorder="1"/>
    <xf numFmtId="2" fontId="6" fillId="9" borderId="6" xfId="1" applyNumberFormat="1" applyFont="1" applyFill="1" applyBorder="1" applyAlignment="1">
      <alignment vertical="center"/>
    </xf>
    <xf numFmtId="0" fontId="3" fillId="9" borderId="10" xfId="0" applyFont="1" applyFill="1" applyBorder="1"/>
    <xf numFmtId="43" fontId="6" fillId="9" borderId="0" xfId="1" applyFont="1" applyFill="1" applyBorder="1" applyAlignment="1">
      <alignment vertical="center"/>
    </xf>
    <xf numFmtId="0" fontId="0" fillId="7" borderId="20" xfId="0" applyFill="1" applyBorder="1" applyAlignment="1"/>
    <xf numFmtId="0" fontId="0" fillId="7" borderId="20" xfId="0" applyFill="1" applyBorder="1" applyAlignment="1">
      <alignment wrapText="1"/>
    </xf>
    <xf numFmtId="0" fontId="10" fillId="7" borderId="0" xfId="0" applyFont="1" applyFill="1" applyBorder="1" applyAlignment="1">
      <alignment horizont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0" fontId="17" fillId="7" borderId="2" xfId="0" applyFont="1" applyFill="1" applyBorder="1" applyAlignment="1">
      <alignment vertical="center" wrapText="1"/>
    </xf>
    <xf numFmtId="0" fontId="17" fillId="7" borderId="3" xfId="0" applyFont="1" applyFill="1" applyBorder="1" applyAlignment="1">
      <alignment vertical="center" wrapText="1"/>
    </xf>
    <xf numFmtId="0" fontId="17" fillId="7" borderId="4" xfId="0" applyFont="1" applyFill="1" applyBorder="1" applyAlignment="1">
      <alignment vertical="center" wrapText="1"/>
    </xf>
    <xf numFmtId="0" fontId="17" fillId="7" borderId="5" xfId="0" applyFont="1" applyFill="1" applyBorder="1" applyAlignment="1">
      <alignment vertical="center" wrapText="1"/>
    </xf>
    <xf numFmtId="0" fontId="17" fillId="7" borderId="6" xfId="0" applyFont="1" applyFill="1" applyBorder="1" applyAlignment="1">
      <alignment vertical="center" wrapText="1"/>
    </xf>
    <xf numFmtId="0" fontId="17" fillId="7" borderId="9" xfId="0" applyFont="1" applyFill="1" applyBorder="1" applyAlignment="1">
      <alignment vertical="center" wrapText="1"/>
    </xf>
    <xf numFmtId="0" fontId="17" fillId="7" borderId="10" xfId="0" applyFont="1" applyFill="1" applyBorder="1" applyAlignment="1">
      <alignment vertical="center" wrapText="1"/>
    </xf>
    <xf numFmtId="0" fontId="17" fillId="7" borderId="11" xfId="0" applyFont="1" applyFill="1" applyBorder="1" applyAlignment="1">
      <alignment vertical="center" wrapText="1"/>
    </xf>
    <xf numFmtId="164" fontId="0" fillId="4" borderId="0" xfId="0" applyNumberFormat="1" applyFill="1"/>
    <xf numFmtId="8" fontId="0" fillId="4" borderId="0" xfId="0" applyNumberFormat="1" applyFill="1"/>
    <xf numFmtId="0" fontId="0" fillId="4" borderId="0" xfId="0" quotePrefix="1" applyFill="1"/>
    <xf numFmtId="43" fontId="0" fillId="4" borderId="0" xfId="0" applyNumberFormat="1" applyFill="1"/>
    <xf numFmtId="0" fontId="0" fillId="4" borderId="0" xfId="0" quotePrefix="1" applyFill="1" applyBorder="1"/>
    <xf numFmtId="43" fontId="0" fillId="4" borderId="0" xfId="0" quotePrefix="1" applyNumberFormat="1" applyFill="1"/>
    <xf numFmtId="0" fontId="0" fillId="0" borderId="1" xfId="0" applyBorder="1" applyAlignment="1">
      <alignment horizontal="center"/>
    </xf>
    <xf numFmtId="0" fontId="0" fillId="14" borderId="0" xfId="0" applyFill="1" applyBorder="1"/>
    <xf numFmtId="0" fontId="0" fillId="10" borderId="0" xfId="0" applyFill="1" applyBorder="1"/>
    <xf numFmtId="164" fontId="6" fillId="2" borderId="8" xfId="1" applyNumberFormat="1" applyFont="1" applyFill="1" applyBorder="1" applyAlignment="1"/>
    <xf numFmtId="164" fontId="3" fillId="9" borderId="0" xfId="0" applyNumberFormat="1" applyFont="1" applyFill="1" applyBorder="1"/>
    <xf numFmtId="164" fontId="6" fillId="2" borderId="8" xfId="1" applyNumberFormat="1" applyFont="1" applyFill="1" applyBorder="1" applyAlignment="1">
      <alignment vertical="center"/>
    </xf>
    <xf numFmtId="168" fontId="6" fillId="2" borderId="8" xfId="1" applyNumberFormat="1" applyFont="1" applyFill="1" applyBorder="1" applyAlignment="1">
      <alignment vertical="center"/>
    </xf>
    <xf numFmtId="0" fontId="0" fillId="9" borderId="0" xfId="0" applyFill="1" applyBorder="1" applyAlignment="1">
      <alignment horizontal="right"/>
    </xf>
    <xf numFmtId="168" fontId="6" fillId="2" borderId="8" xfId="1" applyNumberFormat="1" applyFont="1" applyFill="1" applyBorder="1" applyAlignment="1">
      <alignment horizontal="right" vertical="center"/>
    </xf>
    <xf numFmtId="2" fontId="6" fillId="2" borderId="8" xfId="1" applyNumberFormat="1" applyFont="1" applyFill="1" applyBorder="1" applyAlignment="1">
      <alignment horizontal="right" vertical="center"/>
    </xf>
    <xf numFmtId="0" fontId="0" fillId="7" borderId="10" xfId="0" applyFill="1" applyBorder="1" applyAlignment="1">
      <alignment wrapText="1"/>
    </xf>
    <xf numFmtId="0" fontId="26" fillId="7" borderId="5" xfId="0" applyFont="1" applyFill="1" applyBorder="1" applyAlignment="1">
      <alignment vertical="top" wrapText="1"/>
    </xf>
    <xf numFmtId="0" fontId="26" fillId="7" borderId="0" xfId="0" applyFont="1" applyFill="1" applyBorder="1" applyAlignment="1">
      <alignment vertical="top" wrapText="1"/>
    </xf>
    <xf numFmtId="0" fontId="0" fillId="7" borderId="2" xfId="0" applyFont="1" applyFill="1" applyBorder="1"/>
    <xf numFmtId="0" fontId="0" fillId="7" borderId="3" xfId="0" applyFont="1" applyFill="1" applyBorder="1"/>
    <xf numFmtId="0" fontId="0" fillId="7" borderId="4" xfId="0" applyFont="1" applyFill="1" applyBorder="1"/>
    <xf numFmtId="0" fontId="0" fillId="7" borderId="5" xfId="0" applyFont="1" applyFill="1" applyBorder="1"/>
    <xf numFmtId="0" fontId="0" fillId="7" borderId="0" xfId="0" applyFont="1" applyFill="1" applyBorder="1"/>
    <xf numFmtId="0" fontId="0" fillId="7" borderId="6" xfId="0" applyFont="1" applyFill="1" applyBorder="1"/>
    <xf numFmtId="0" fontId="0" fillId="7" borderId="0" xfId="0" applyFont="1" applyFill="1" applyBorder="1" applyAlignment="1">
      <alignment vertical="top"/>
    </xf>
    <xf numFmtId="0" fontId="0" fillId="7" borderId="9" xfId="0" applyFont="1" applyFill="1" applyBorder="1"/>
    <xf numFmtId="0" fontId="0" fillId="7" borderId="11" xfId="0" applyFont="1" applyFill="1" applyBorder="1"/>
    <xf numFmtId="0" fontId="26" fillId="7" borderId="6" xfId="0" applyFont="1" applyFill="1" applyBorder="1" applyAlignment="1">
      <alignment vertical="top" wrapText="1"/>
    </xf>
    <xf numFmtId="0" fontId="26" fillId="0" borderId="14" xfId="0" quotePrefix="1" applyNumberFormat="1" applyFont="1" applyBorder="1" applyAlignment="1" applyProtection="1">
      <alignment horizontal="center" vertical="top"/>
      <protection locked="0"/>
    </xf>
    <xf numFmtId="14" fontId="26" fillId="0" borderId="1" xfId="0" quotePrefix="1" applyNumberFormat="1" applyFont="1" applyBorder="1" applyAlignment="1" applyProtection="1">
      <alignment horizontal="left" vertical="center"/>
      <protection locked="0"/>
    </xf>
    <xf numFmtId="0" fontId="26"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protection locked="0"/>
    </xf>
    <xf numFmtId="0" fontId="26" fillId="0" borderId="15" xfId="0" applyFont="1" applyBorder="1" applyAlignment="1" applyProtection="1">
      <alignment horizontal="left" vertical="center" wrapText="1"/>
      <protection locked="0"/>
    </xf>
    <xf numFmtId="0" fontId="26" fillId="0" borderId="16" xfId="0" quotePrefix="1" applyNumberFormat="1" applyFont="1" applyBorder="1" applyAlignment="1" applyProtection="1">
      <alignment horizontal="center" vertical="top"/>
      <protection locked="0"/>
    </xf>
    <xf numFmtId="14" fontId="26" fillId="0" borderId="17" xfId="0" quotePrefix="1" applyNumberFormat="1" applyFont="1" applyBorder="1" applyAlignment="1" applyProtection="1">
      <alignment horizontal="left" vertical="center"/>
      <protection locked="0"/>
    </xf>
    <xf numFmtId="0" fontId="26" fillId="0" borderId="17"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protection locked="0"/>
    </xf>
    <xf numFmtId="0" fontId="26" fillId="0" borderId="18" xfId="0" applyFont="1" applyBorder="1" applyAlignment="1" applyProtection="1">
      <alignment horizontal="left" vertical="center" wrapText="1"/>
      <protection locked="0"/>
    </xf>
    <xf numFmtId="0" fontId="26" fillId="7" borderId="0" xfId="0" applyFont="1" applyFill="1" applyProtection="1">
      <protection locked="0"/>
    </xf>
    <xf numFmtId="0" fontId="26" fillId="7" borderId="0" xfId="0" applyFont="1" applyFill="1" applyAlignment="1" applyProtection="1">
      <protection locked="0"/>
    </xf>
    <xf numFmtId="0" fontId="0" fillId="7" borderId="0" xfId="0" applyFill="1" applyProtection="1">
      <protection locked="0"/>
    </xf>
    <xf numFmtId="0" fontId="22" fillId="7" borderId="0" xfId="0" applyFont="1" applyFill="1" applyAlignment="1" applyProtection="1">
      <protection locked="0"/>
    </xf>
    <xf numFmtId="0" fontId="0" fillId="7" borderId="0" xfId="0" applyFill="1" applyBorder="1" applyAlignment="1" applyProtection="1">
      <protection locked="0"/>
    </xf>
    <xf numFmtId="0" fontId="0" fillId="7" borderId="0" xfId="0" applyFill="1" applyAlignment="1" applyProtection="1">
      <protection locked="0"/>
    </xf>
    <xf numFmtId="0" fontId="14" fillId="7" borderId="0" xfId="0" applyFont="1" applyFill="1" applyBorder="1" applyAlignment="1" applyProtection="1">
      <protection locked="0"/>
    </xf>
    <xf numFmtId="0" fontId="0" fillId="0" borderId="0" xfId="0" applyProtection="1">
      <protection locked="0"/>
    </xf>
    <xf numFmtId="0" fontId="15" fillId="4" borderId="0" xfId="0" applyFont="1" applyFill="1" applyBorder="1" applyAlignment="1" applyProtection="1">
      <alignment vertical="center"/>
      <protection locked="0"/>
    </xf>
    <xf numFmtId="0" fontId="0" fillId="7" borderId="0" xfId="0" applyFill="1" applyBorder="1" applyAlignment="1" applyProtection="1">
      <alignment horizontal="left" wrapText="1"/>
      <protection locked="0"/>
    </xf>
    <xf numFmtId="0" fontId="14" fillId="7" borderId="0" xfId="0" applyFont="1" applyFill="1" applyBorder="1" applyAlignment="1" applyProtection="1">
      <alignment horizontal="left" wrapText="1"/>
      <protection locked="0"/>
    </xf>
    <xf numFmtId="0" fontId="0" fillId="7" borderId="0" xfId="0" applyFill="1" applyBorder="1" applyProtection="1">
      <protection locked="0"/>
    </xf>
    <xf numFmtId="0" fontId="0" fillId="7" borderId="0" xfId="0" applyFill="1" applyBorder="1" applyAlignment="1" applyProtection="1">
      <alignment wrapText="1"/>
      <protection locked="0"/>
    </xf>
    <xf numFmtId="0" fontId="26" fillId="9" borderId="5" xfId="0" applyFont="1" applyFill="1" applyBorder="1" applyAlignment="1" applyProtection="1">
      <alignment horizontal="left" vertical="center"/>
    </xf>
    <xf numFmtId="14" fontId="26" fillId="9" borderId="7" xfId="0" quotePrefix="1" applyNumberFormat="1" applyFont="1" applyFill="1" applyBorder="1" applyAlignment="1" applyProtection="1">
      <alignment horizontal="left" vertical="center"/>
    </xf>
    <xf numFmtId="0" fontId="26" fillId="9" borderId="7" xfId="0" applyFont="1" applyFill="1" applyBorder="1" applyAlignment="1" applyProtection="1">
      <alignment horizontal="left" vertical="center" wrapText="1"/>
    </xf>
    <xf numFmtId="0" fontId="26" fillId="9" borderId="1" xfId="0" applyFont="1" applyFill="1" applyBorder="1" applyAlignment="1" applyProtection="1">
      <alignment horizontal="left" vertical="center"/>
    </xf>
    <xf numFmtId="0" fontId="26" fillId="9" borderId="22" xfId="0" applyFont="1" applyFill="1" applyBorder="1" applyAlignment="1" applyProtection="1">
      <alignment horizontal="left" vertical="center" wrapText="1"/>
    </xf>
    <xf numFmtId="164" fontId="3" fillId="5" borderId="36" xfId="1" applyNumberFormat="1" applyFont="1" applyFill="1" applyBorder="1" applyAlignment="1" applyProtection="1">
      <alignment horizontal="center" vertical="center"/>
      <protection locked="0"/>
    </xf>
    <xf numFmtId="164" fontId="3" fillId="5" borderId="28" xfId="1" applyNumberFormat="1" applyFont="1" applyFill="1" applyBorder="1" applyAlignment="1" applyProtection="1">
      <alignment horizontal="center" vertical="center"/>
      <protection locked="0"/>
    </xf>
    <xf numFmtId="164" fontId="3" fillId="5" borderId="27" xfId="1" applyNumberFormat="1" applyFont="1" applyFill="1" applyBorder="1" applyAlignment="1" applyProtection="1">
      <alignment horizontal="center" vertical="center"/>
      <protection locked="0"/>
    </xf>
    <xf numFmtId="165" fontId="3" fillId="5" borderId="28" xfId="1" applyNumberFormat="1" applyFont="1" applyFill="1" applyBorder="1" applyAlignment="1" applyProtection="1">
      <alignment horizontal="right" vertical="center"/>
      <protection locked="0"/>
    </xf>
    <xf numFmtId="167" fontId="3" fillId="5" borderId="28" xfId="1" applyNumberFormat="1" applyFont="1" applyFill="1" applyBorder="1" applyAlignment="1" applyProtection="1">
      <alignment horizontal="right" vertical="center"/>
      <protection locked="0"/>
    </xf>
    <xf numFmtId="165" fontId="3" fillId="5" borderId="29" xfId="1" applyNumberFormat="1" applyFont="1" applyFill="1" applyBorder="1" applyAlignment="1" applyProtection="1">
      <alignment horizontal="right" vertical="center"/>
      <protection locked="0"/>
    </xf>
    <xf numFmtId="0" fontId="0" fillId="7" borderId="0" xfId="0" applyFill="1" applyProtection="1"/>
    <xf numFmtId="0" fontId="17" fillId="7" borderId="0" xfId="0" applyFont="1" applyFill="1" applyBorder="1" applyAlignment="1" applyProtection="1">
      <alignment vertical="top" wrapText="1"/>
    </xf>
    <xf numFmtId="0" fontId="23" fillId="7" borderId="11" xfId="3" applyFill="1" applyBorder="1" applyAlignment="1" applyProtection="1">
      <alignment wrapText="1"/>
    </xf>
    <xf numFmtId="0" fontId="23" fillId="0" borderId="0" xfId="3"/>
    <xf numFmtId="0" fontId="38" fillId="4" borderId="0" xfId="0" applyFont="1" applyFill="1" applyAlignment="1">
      <alignment vertical="top"/>
    </xf>
    <xf numFmtId="0" fontId="26" fillId="4" borderId="21" xfId="0" applyFont="1" applyFill="1" applyBorder="1" applyAlignment="1" applyProtection="1">
      <alignment vertical="top" wrapText="1"/>
    </xf>
    <xf numFmtId="164" fontId="6" fillId="2" borderId="8" xfId="1" applyNumberFormat="1" applyFont="1" applyFill="1" applyBorder="1" applyAlignment="1" applyProtection="1">
      <alignment vertical="center"/>
    </xf>
    <xf numFmtId="0" fontId="14" fillId="0" borderId="1" xfId="0" applyFont="1" applyBorder="1" applyAlignment="1">
      <alignment horizontal="center" vertical="center"/>
    </xf>
    <xf numFmtId="0" fontId="0" fillId="0" borderId="1" xfId="0" applyBorder="1" applyAlignment="1">
      <alignment horizontal="left" indent="1"/>
    </xf>
    <xf numFmtId="14" fontId="0" fillId="0" borderId="1" xfId="0" applyNumberFormat="1" applyBorder="1" applyAlignment="1">
      <alignment horizontal="left" indent="1"/>
    </xf>
    <xf numFmtId="4" fontId="19" fillId="0" borderId="0" xfId="0" applyNumberFormat="1" applyFont="1"/>
    <xf numFmtId="6" fontId="19" fillId="0" borderId="0" xfId="0" applyNumberFormat="1" applyFont="1"/>
    <xf numFmtId="0" fontId="23" fillId="7" borderId="0" xfId="3" applyFill="1" applyBorder="1" applyAlignment="1" applyProtection="1">
      <alignment horizontal="left"/>
      <protection locked="0"/>
    </xf>
    <xf numFmtId="0" fontId="37" fillId="7" borderId="0" xfId="0" applyFont="1" applyFill="1"/>
    <xf numFmtId="0" fontId="36" fillId="7" borderId="0" xfId="0" applyFont="1" applyFill="1"/>
    <xf numFmtId="0" fontId="10" fillId="7" borderId="20" xfId="0" applyFont="1" applyFill="1" applyBorder="1" applyAlignment="1">
      <alignment horizontal="center"/>
    </xf>
    <xf numFmtId="0" fontId="10" fillId="7" borderId="0" xfId="0" applyFont="1" applyFill="1" applyBorder="1" applyAlignment="1">
      <alignment horizontal="justify"/>
    </xf>
    <xf numFmtId="0" fontId="13" fillId="7" borderId="3" xfId="0" applyFont="1" applyFill="1" applyBorder="1" applyAlignment="1"/>
    <xf numFmtId="0" fontId="0" fillId="4" borderId="3" xfId="0" applyFill="1" applyBorder="1"/>
    <xf numFmtId="0" fontId="40" fillId="4" borderId="44" xfId="0" applyFont="1" applyFill="1" applyBorder="1" applyAlignment="1">
      <alignment vertical="center" wrapText="1"/>
    </xf>
    <xf numFmtId="0" fontId="40" fillId="4" borderId="45" xfId="0" applyFont="1" applyFill="1" applyBorder="1" applyAlignment="1">
      <alignment vertical="center" wrapText="1"/>
    </xf>
    <xf numFmtId="0" fontId="40" fillId="4" borderId="45" xfId="0" applyFont="1" applyFill="1" applyBorder="1" applyAlignment="1">
      <alignment horizontal="center" vertical="center" wrapText="1"/>
    </xf>
    <xf numFmtId="0" fontId="0" fillId="4" borderId="10" xfId="0" applyFill="1" applyBorder="1"/>
    <xf numFmtId="0" fontId="0" fillId="4" borderId="10" xfId="0" applyFill="1" applyBorder="1" applyAlignment="1">
      <alignment horizontal="right"/>
    </xf>
    <xf numFmtId="0" fontId="23" fillId="4" borderId="10" xfId="3" applyFill="1" applyBorder="1"/>
    <xf numFmtId="0" fontId="13" fillId="7" borderId="0" xfId="0" applyFont="1" applyFill="1" applyBorder="1" applyAlignment="1"/>
    <xf numFmtId="0" fontId="37" fillId="4" borderId="3" xfId="0" applyFont="1" applyFill="1" applyBorder="1" applyAlignment="1">
      <alignment vertical="center"/>
    </xf>
    <xf numFmtId="0" fontId="41" fillId="4" borderId="35" xfId="0" applyFont="1" applyFill="1" applyBorder="1" applyAlignment="1">
      <alignment horizontal="right" vertical="center" wrapText="1"/>
    </xf>
    <xf numFmtId="0" fontId="41" fillId="4" borderId="27" xfId="0" applyFont="1" applyFill="1" applyBorder="1" applyAlignment="1">
      <alignment horizontal="left" vertical="center" wrapText="1" indent="1"/>
    </xf>
    <xf numFmtId="0" fontId="42" fillId="4" borderId="30" xfId="0" applyFont="1" applyFill="1" applyBorder="1" applyAlignment="1">
      <alignment horizontal="center" vertical="center" wrapText="1"/>
    </xf>
    <xf numFmtId="0" fontId="42" fillId="4" borderId="38" xfId="0" applyFont="1" applyFill="1" applyBorder="1" applyAlignment="1">
      <alignment vertical="center" wrapText="1"/>
    </xf>
    <xf numFmtId="0" fontId="42" fillId="4" borderId="28" xfId="0" applyFont="1" applyFill="1" applyBorder="1" applyAlignment="1">
      <alignment horizontal="left" vertical="center" wrapText="1" indent="1"/>
    </xf>
    <xf numFmtId="0" fontId="42" fillId="4" borderId="31" xfId="0" applyFont="1" applyFill="1" applyBorder="1" applyAlignment="1">
      <alignment horizontal="center" vertical="center" wrapText="1"/>
    </xf>
    <xf numFmtId="0" fontId="41" fillId="4" borderId="38" xfId="0" applyFont="1" applyFill="1" applyBorder="1" applyAlignment="1">
      <alignment horizontal="right" vertical="center" wrapText="1"/>
    </xf>
    <xf numFmtId="0" fontId="41" fillId="4" borderId="28" xfId="0" applyFont="1" applyFill="1" applyBorder="1" applyAlignment="1">
      <alignment horizontal="left" vertical="center" wrapText="1" indent="1"/>
    </xf>
    <xf numFmtId="0" fontId="42" fillId="4" borderId="50" xfId="0" applyFont="1" applyFill="1" applyBorder="1" applyAlignment="1">
      <alignment vertical="center" wrapText="1"/>
    </xf>
    <xf numFmtId="0" fontId="42" fillId="4" borderId="29" xfId="0" applyFont="1" applyFill="1" applyBorder="1" applyAlignment="1">
      <alignment horizontal="left" vertical="center" wrapText="1" indent="1"/>
    </xf>
    <xf numFmtId="0" fontId="42" fillId="4" borderId="32" xfId="0" applyFont="1" applyFill="1" applyBorder="1" applyAlignment="1">
      <alignment horizontal="center" vertical="center" wrapText="1"/>
    </xf>
    <xf numFmtId="0" fontId="42" fillId="4" borderId="3" xfId="0" applyFont="1" applyFill="1" applyBorder="1" applyAlignment="1">
      <alignment vertical="center" wrapText="1"/>
    </xf>
    <xf numFmtId="0" fontId="42" fillId="4" borderId="3" xfId="0" applyFont="1" applyFill="1" applyBorder="1" applyAlignment="1">
      <alignment horizontal="left" vertical="center" wrapText="1" indent="1"/>
    </xf>
    <xf numFmtId="0" fontId="42" fillId="4" borderId="3" xfId="0" applyFont="1" applyFill="1" applyBorder="1" applyAlignment="1">
      <alignment horizontal="center" vertical="center" wrapText="1"/>
    </xf>
    <xf numFmtId="0" fontId="39" fillId="2" borderId="42" xfId="0" applyFont="1" applyFill="1" applyBorder="1" applyAlignment="1">
      <alignment vertical="center" wrapText="1"/>
    </xf>
    <xf numFmtId="0" fontId="39" fillId="2" borderId="43" xfId="0" applyFont="1" applyFill="1" applyBorder="1" applyAlignment="1">
      <alignment vertical="center" wrapText="1"/>
    </xf>
    <xf numFmtId="0" fontId="39" fillId="2" borderId="43" xfId="0" applyFont="1" applyFill="1" applyBorder="1" applyAlignment="1">
      <alignment horizontal="center" vertical="center" wrapText="1"/>
    </xf>
    <xf numFmtId="0" fontId="17" fillId="7" borderId="5" xfId="0" applyFont="1" applyFill="1" applyBorder="1" applyAlignment="1" applyProtection="1">
      <alignment vertical="top" wrapText="1"/>
    </xf>
    <xf numFmtId="0" fontId="17" fillId="7" borderId="6" xfId="0" applyFont="1" applyFill="1" applyBorder="1" applyAlignment="1" applyProtection="1">
      <alignment vertical="top" wrapText="1"/>
    </xf>
    <xf numFmtId="0" fontId="0" fillId="7" borderId="5" xfId="0" applyFill="1" applyBorder="1" applyProtection="1"/>
    <xf numFmtId="0" fontId="0" fillId="7" borderId="6" xfId="0" applyFill="1" applyBorder="1" applyProtection="1"/>
    <xf numFmtId="0" fontId="0" fillId="7" borderId="0" xfId="0" applyFill="1" applyBorder="1" applyProtection="1"/>
    <xf numFmtId="0" fontId="0" fillId="7" borderId="9" xfId="0" applyFill="1" applyBorder="1" applyProtection="1"/>
    <xf numFmtId="0" fontId="0" fillId="7" borderId="10" xfId="0" applyFill="1" applyBorder="1" applyProtection="1"/>
    <xf numFmtId="0" fontId="0" fillId="7" borderId="11" xfId="0" applyFill="1" applyBorder="1" applyProtection="1"/>
    <xf numFmtId="0" fontId="43" fillId="15" borderId="21" xfId="0" applyFont="1" applyFill="1" applyBorder="1" applyAlignment="1">
      <alignment horizontal="center" vertical="center" wrapText="1"/>
    </xf>
    <xf numFmtId="0" fontId="3" fillId="4" borderId="0" xfId="0" applyFont="1" applyFill="1" applyBorder="1"/>
    <xf numFmtId="0" fontId="3" fillId="4" borderId="0" xfId="0" applyFont="1" applyFill="1"/>
    <xf numFmtId="0" fontId="3" fillId="17" borderId="2" xfId="0" applyFont="1" applyFill="1" applyBorder="1" applyAlignment="1">
      <alignment vertical="center"/>
    </xf>
    <xf numFmtId="0" fontId="3" fillId="17" borderId="3" xfId="0" applyFont="1" applyFill="1" applyBorder="1" applyAlignment="1">
      <alignment vertical="center"/>
    </xf>
    <xf numFmtId="0" fontId="3" fillId="17" borderId="4" xfId="0" applyFont="1" applyFill="1" applyBorder="1" applyAlignment="1">
      <alignment vertical="center"/>
    </xf>
    <xf numFmtId="0" fontId="3" fillId="17" borderId="5" xfId="0" applyFont="1" applyFill="1" applyBorder="1" applyAlignment="1">
      <alignment vertical="center"/>
    </xf>
    <xf numFmtId="0" fontId="3" fillId="17" borderId="6" xfId="0" applyFont="1" applyFill="1" applyBorder="1" applyAlignment="1">
      <alignment vertical="center"/>
    </xf>
    <xf numFmtId="0" fontId="5" fillId="17" borderId="0" xfId="0" applyFont="1" applyFill="1" applyBorder="1" applyAlignment="1">
      <alignment vertical="center"/>
    </xf>
    <xf numFmtId="0" fontId="3" fillId="17" borderId="0" xfId="0" applyFont="1" applyFill="1" applyBorder="1" applyAlignment="1">
      <alignment vertical="center"/>
    </xf>
    <xf numFmtId="0" fontId="0" fillId="17" borderId="0" xfId="0" applyFill="1" applyBorder="1"/>
    <xf numFmtId="164" fontId="3" fillId="4" borderId="39" xfId="1" applyNumberFormat="1" applyFont="1" applyFill="1" applyBorder="1" applyAlignment="1" applyProtection="1">
      <alignment horizontal="center" vertical="center"/>
    </xf>
    <xf numFmtId="43" fontId="3" fillId="5" borderId="36" xfId="1" applyNumberFormat="1" applyFont="1" applyFill="1" applyBorder="1" applyAlignment="1" applyProtection="1">
      <alignment horizontal="right" vertical="center"/>
      <protection locked="0"/>
    </xf>
    <xf numFmtId="0" fontId="0" fillId="17" borderId="6" xfId="0" applyFill="1" applyBorder="1"/>
    <xf numFmtId="0" fontId="0" fillId="17" borderId="5" xfId="0" applyFill="1" applyBorder="1"/>
    <xf numFmtId="0" fontId="0" fillId="17" borderId="51" xfId="0" applyFill="1" applyBorder="1"/>
    <xf numFmtId="169" fontId="3" fillId="5" borderId="28" xfId="1" applyNumberFormat="1" applyFont="1" applyFill="1" applyBorder="1" applyAlignment="1" applyProtection="1">
      <alignment horizontal="right" vertical="center"/>
      <protection locked="0"/>
    </xf>
    <xf numFmtId="0" fontId="3" fillId="4" borderId="32" xfId="0" applyFont="1" applyFill="1" applyBorder="1" applyAlignment="1">
      <alignment horizontal="left" vertical="center" indent="1"/>
    </xf>
    <xf numFmtId="164" fontId="7" fillId="4" borderId="50" xfId="1" applyNumberFormat="1" applyFont="1" applyFill="1" applyBorder="1" applyAlignment="1">
      <alignment horizontal="left" vertical="center"/>
    </xf>
    <xf numFmtId="0" fontId="0" fillId="17" borderId="9" xfId="0" applyFill="1" applyBorder="1"/>
    <xf numFmtId="0" fontId="3" fillId="17" borderId="10" xfId="0" applyFont="1" applyFill="1" applyBorder="1" applyAlignment="1">
      <alignment horizontal="left" vertical="center" indent="1"/>
    </xf>
    <xf numFmtId="43" fontId="3" fillId="17" borderId="10" xfId="1" applyNumberFormat="1" applyFont="1" applyFill="1" applyBorder="1" applyAlignment="1">
      <alignment horizontal="center" vertical="center"/>
    </xf>
    <xf numFmtId="43" fontId="36" fillId="17" borderId="10" xfId="1" applyNumberFormat="1" applyFont="1" applyFill="1" applyBorder="1" applyAlignment="1">
      <alignment horizontal="center" vertical="center"/>
    </xf>
    <xf numFmtId="0" fontId="0" fillId="17" borderId="11" xfId="0" applyFill="1" applyBorder="1"/>
    <xf numFmtId="43" fontId="3" fillId="5" borderId="29" xfId="1" applyNumberFormat="1" applyFont="1" applyFill="1" applyBorder="1" applyAlignment="1" applyProtection="1">
      <alignment horizontal="center" vertical="center"/>
      <protection locked="0"/>
    </xf>
    <xf numFmtId="0" fontId="0" fillId="7" borderId="0" xfId="0" applyFill="1" applyBorder="1" applyAlignment="1" applyProtection="1">
      <alignment wrapText="1"/>
      <protection locked="0"/>
    </xf>
    <xf numFmtId="0" fontId="16" fillId="2" borderId="25"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16" fillId="2" borderId="24"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6" fillId="2" borderId="13"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0" fillId="6" borderId="19" xfId="0" applyFont="1" applyFill="1" applyBorder="1" applyAlignment="1" applyProtection="1">
      <alignment horizontal="justify" vertical="center"/>
    </xf>
    <xf numFmtId="0" fontId="10" fillId="6" borderId="20" xfId="0" applyFont="1" applyFill="1" applyBorder="1" applyAlignment="1" applyProtection="1">
      <alignment horizontal="justify" vertical="center"/>
    </xf>
    <xf numFmtId="0" fontId="10" fillId="6" borderId="21" xfId="0" applyFont="1" applyFill="1" applyBorder="1" applyAlignment="1" applyProtection="1">
      <alignment horizontal="justify" vertical="center"/>
    </xf>
    <xf numFmtId="0" fontId="11" fillId="10" borderId="19" xfId="0" applyFont="1" applyFill="1" applyBorder="1" applyAlignment="1" applyProtection="1">
      <alignment horizontal="right" wrapText="1"/>
    </xf>
    <xf numFmtId="0" fontId="11" fillId="10" borderId="20" xfId="0" applyFont="1" applyFill="1" applyBorder="1" applyAlignment="1" applyProtection="1">
      <alignment horizontal="right" wrapText="1"/>
    </xf>
    <xf numFmtId="0" fontId="30" fillId="7" borderId="19" xfId="0" applyFont="1" applyFill="1" applyBorder="1" applyAlignment="1" applyProtection="1">
      <alignment horizontal="left" wrapText="1"/>
      <protection locked="0"/>
    </xf>
    <xf numFmtId="0" fontId="30" fillId="7" borderId="20" xfId="0" applyFont="1" applyFill="1" applyBorder="1" applyAlignment="1" applyProtection="1">
      <alignment horizontal="left" wrapText="1"/>
      <protection locked="0"/>
    </xf>
    <xf numFmtId="0" fontId="30" fillId="7" borderId="21" xfId="0" applyFont="1" applyFill="1" applyBorder="1" applyAlignment="1" applyProtection="1">
      <alignment horizontal="left" wrapText="1"/>
      <protection locked="0"/>
    </xf>
    <xf numFmtId="0" fontId="11" fillId="6" borderId="19" xfId="0" applyFont="1" applyFill="1" applyBorder="1" applyAlignment="1" applyProtection="1">
      <alignment horizontal="right" vertical="center"/>
    </xf>
    <xf numFmtId="0" fontId="11" fillId="6" borderId="21" xfId="0" applyFont="1" applyFill="1" applyBorder="1" applyAlignment="1" applyProtection="1">
      <alignment horizontal="right" vertical="center"/>
    </xf>
    <xf numFmtId="0" fontId="30" fillId="4" borderId="19" xfId="0" applyFont="1" applyFill="1" applyBorder="1" applyAlignment="1" applyProtection="1">
      <alignment horizontal="left" vertical="center"/>
      <protection locked="0"/>
    </xf>
    <xf numFmtId="0" fontId="30" fillId="4" borderId="20" xfId="0" applyFont="1" applyFill="1" applyBorder="1" applyAlignment="1" applyProtection="1">
      <alignment horizontal="left" vertical="center"/>
      <protection locked="0"/>
    </xf>
    <xf numFmtId="0" fontId="30" fillId="4" borderId="21" xfId="0" applyFont="1" applyFill="1" applyBorder="1" applyAlignment="1" applyProtection="1">
      <alignment horizontal="left" vertical="center"/>
      <protection locked="0"/>
    </xf>
    <xf numFmtId="0" fontId="26" fillId="4" borderId="19" xfId="0" applyFont="1" applyFill="1" applyBorder="1" applyAlignment="1" applyProtection="1">
      <alignment horizontal="left" vertical="top" wrapText="1"/>
    </xf>
    <xf numFmtId="0" fontId="26" fillId="4" borderId="20" xfId="0" applyFont="1" applyFill="1" applyBorder="1" applyAlignment="1" applyProtection="1">
      <alignment horizontal="left" vertical="top" wrapText="1"/>
    </xf>
    <xf numFmtId="0" fontId="3" fillId="16" borderId="19" xfId="0" applyFont="1" applyFill="1" applyBorder="1" applyAlignment="1">
      <alignment horizontal="left" vertical="center" indent="1"/>
    </xf>
    <xf numFmtId="0" fontId="3" fillId="16" borderId="20" xfId="0" applyFont="1" applyFill="1" applyBorder="1" applyAlignment="1">
      <alignment horizontal="left" vertical="center" indent="1"/>
    </xf>
    <xf numFmtId="0" fontId="3" fillId="16" borderId="21" xfId="0" applyFont="1" applyFill="1" applyBorder="1" applyAlignment="1">
      <alignment horizontal="left" vertical="center" indent="1"/>
    </xf>
    <xf numFmtId="0" fontId="11" fillId="6" borderId="19" xfId="0" applyFont="1" applyFill="1" applyBorder="1" applyAlignment="1">
      <alignment horizontal="right" vertical="center"/>
    </xf>
    <xf numFmtId="0" fontId="11" fillId="6" borderId="21" xfId="0" applyFont="1" applyFill="1" applyBorder="1" applyAlignment="1">
      <alignment horizontal="right" vertical="center"/>
    </xf>
    <xf numFmtId="0" fontId="31" fillId="5" borderId="19" xfId="0" applyNumberFormat="1" applyFont="1" applyFill="1" applyBorder="1" applyAlignment="1" applyProtection="1">
      <alignment horizontal="left" vertical="center"/>
      <protection locked="0"/>
    </xf>
    <xf numFmtId="0" fontId="31" fillId="5" borderId="20" xfId="0" applyNumberFormat="1" applyFont="1" applyFill="1" applyBorder="1" applyAlignment="1" applyProtection="1">
      <alignment horizontal="left" vertical="center"/>
      <protection locked="0"/>
    </xf>
    <xf numFmtId="0" fontId="31" fillId="5" borderId="21" xfId="0" applyNumberFormat="1" applyFont="1" applyFill="1" applyBorder="1" applyAlignment="1" applyProtection="1">
      <alignment horizontal="left" vertical="center"/>
      <protection locked="0"/>
    </xf>
    <xf numFmtId="43" fontId="5" fillId="4" borderId="0" xfId="1" applyFont="1" applyFill="1" applyBorder="1" applyAlignment="1">
      <alignment horizontal="left" vertical="center"/>
    </xf>
    <xf numFmtId="0" fontId="10" fillId="6" borderId="19" xfId="0" applyFont="1" applyFill="1" applyBorder="1" applyAlignment="1">
      <alignment horizontal="justify" vertical="center"/>
    </xf>
    <xf numFmtId="0" fontId="10" fillId="6" borderId="20" xfId="0" applyFont="1" applyFill="1" applyBorder="1" applyAlignment="1">
      <alignment horizontal="justify" vertical="center"/>
    </xf>
    <xf numFmtId="0" fontId="10" fillId="6" borderId="21" xfId="0" applyFont="1" applyFill="1" applyBorder="1" applyAlignment="1">
      <alignment horizontal="justify" vertical="center"/>
    </xf>
    <xf numFmtId="0" fontId="4" fillId="6" borderId="21" xfId="0" applyFont="1" applyFill="1" applyBorder="1" applyAlignment="1">
      <alignment horizontal="right" vertical="center"/>
    </xf>
    <xf numFmtId="0" fontId="31" fillId="5" borderId="19" xfId="0" applyFont="1" applyFill="1" applyBorder="1" applyAlignment="1" applyProtection="1">
      <alignment horizontal="left" vertical="center"/>
      <protection locked="0"/>
    </xf>
    <xf numFmtId="0" fontId="31" fillId="5" borderId="20" xfId="0" applyFont="1" applyFill="1" applyBorder="1" applyAlignment="1" applyProtection="1">
      <alignment horizontal="left" vertical="center"/>
      <protection locked="0"/>
    </xf>
    <xf numFmtId="0" fontId="31" fillId="5" borderId="21" xfId="0" applyFont="1" applyFill="1" applyBorder="1" applyAlignment="1" applyProtection="1">
      <alignment horizontal="left" vertical="center"/>
      <protection locked="0"/>
    </xf>
    <xf numFmtId="0" fontId="24" fillId="4" borderId="19"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21" xfId="0" applyFont="1" applyFill="1" applyBorder="1" applyAlignment="1">
      <alignment horizontal="left" vertical="top"/>
    </xf>
    <xf numFmtId="0" fontId="36" fillId="4" borderId="20" xfId="0" applyFont="1" applyFill="1" applyBorder="1" applyAlignment="1">
      <alignment horizontal="right"/>
    </xf>
    <xf numFmtId="0" fontId="3" fillId="4" borderId="20" xfId="0" applyFont="1" applyFill="1" applyBorder="1" applyAlignment="1">
      <alignment horizontal="right"/>
    </xf>
    <xf numFmtId="0" fontId="5" fillId="4" borderId="19" xfId="0" applyFont="1" applyFill="1" applyBorder="1" applyAlignment="1">
      <alignment horizontal="left"/>
    </xf>
    <xf numFmtId="0" fontId="5" fillId="4" borderId="20" xfId="0" applyFont="1" applyFill="1" applyBorder="1" applyAlignment="1">
      <alignment horizontal="left"/>
    </xf>
    <xf numFmtId="0" fontId="5" fillId="4" borderId="21" xfId="0" applyFont="1" applyFill="1" applyBorder="1" applyAlignment="1">
      <alignment horizontal="left"/>
    </xf>
    <xf numFmtId="0" fontId="5" fillId="4" borderId="19" xfId="0" applyFont="1" applyFill="1" applyBorder="1" applyAlignment="1">
      <alignment horizontal="left" vertical="center"/>
    </xf>
    <xf numFmtId="0" fontId="5" fillId="4" borderId="20" xfId="0" applyFont="1" applyFill="1" applyBorder="1" applyAlignment="1">
      <alignment horizontal="left" vertical="center"/>
    </xf>
    <xf numFmtId="0" fontId="5" fillId="4" borderId="21" xfId="0" applyFont="1" applyFill="1" applyBorder="1" applyAlignment="1">
      <alignment horizontal="left" vertical="center"/>
    </xf>
    <xf numFmtId="0" fontId="44" fillId="17" borderId="0" xfId="0" applyFont="1" applyFill="1" applyBorder="1" applyAlignment="1">
      <alignment horizontal="left" vertical="top"/>
    </xf>
    <xf numFmtId="0" fontId="3" fillId="7" borderId="20" xfId="0" applyFont="1" applyFill="1" applyBorder="1" applyAlignment="1" applyProtection="1">
      <alignment horizontal="right"/>
    </xf>
    <xf numFmtId="44" fontId="31" fillId="7" borderId="38" xfId="4" applyNumberFormat="1" applyFont="1" applyFill="1" applyBorder="1" applyAlignment="1" applyProtection="1">
      <alignment horizontal="center"/>
      <protection locked="0"/>
    </xf>
    <xf numFmtId="44" fontId="31" fillId="7" borderId="34" xfId="4" applyNumberFormat="1" applyFont="1" applyFill="1" applyBorder="1" applyAlignment="1" applyProtection="1">
      <alignment horizontal="center"/>
      <protection locked="0"/>
    </xf>
    <xf numFmtId="44" fontId="31" fillId="7" borderId="31" xfId="4" applyNumberFormat="1" applyFont="1" applyFill="1" applyBorder="1" applyAlignment="1" applyProtection="1">
      <alignment horizontal="center"/>
      <protection locked="0"/>
    </xf>
    <xf numFmtId="0" fontId="31" fillId="7" borderId="35" xfId="0" applyFont="1" applyFill="1" applyBorder="1" applyAlignment="1" applyProtection="1">
      <alignment horizontal="left"/>
      <protection locked="0"/>
    </xf>
    <xf numFmtId="0" fontId="31" fillId="7" borderId="33" xfId="0" applyFont="1" applyFill="1" applyBorder="1" applyAlignment="1" applyProtection="1">
      <alignment horizontal="left"/>
      <protection locked="0"/>
    </xf>
    <xf numFmtId="0" fontId="31" fillId="7" borderId="30" xfId="0" applyFont="1" applyFill="1" applyBorder="1" applyAlignment="1" applyProtection="1">
      <alignment horizontal="left"/>
      <protection locked="0"/>
    </xf>
    <xf numFmtId="0" fontId="27" fillId="11" borderId="19" xfId="0" applyFont="1" applyFill="1" applyBorder="1" applyAlignment="1">
      <alignment horizontal="center" vertical="top"/>
    </xf>
    <xf numFmtId="0" fontId="27" fillId="11" borderId="21" xfId="0" applyFont="1" applyFill="1" applyBorder="1" applyAlignment="1">
      <alignment horizontal="center" vertical="top"/>
    </xf>
    <xf numFmtId="0" fontId="30" fillId="0" borderId="20" xfId="0" applyFont="1" applyFill="1" applyBorder="1" applyAlignment="1" applyProtection="1">
      <alignment horizontal="left" vertical="center"/>
    </xf>
    <xf numFmtId="0" fontId="30" fillId="0" borderId="21" xfId="0" applyFont="1" applyFill="1" applyBorder="1" applyAlignment="1" applyProtection="1">
      <alignment horizontal="left" vertical="center"/>
    </xf>
    <xf numFmtId="44" fontId="31" fillId="7" borderId="38" xfId="4" applyNumberFormat="1" applyFont="1" applyFill="1" applyBorder="1" applyAlignment="1" applyProtection="1">
      <alignment horizontal="right"/>
      <protection locked="0"/>
    </xf>
    <xf numFmtId="44" fontId="31" fillId="7" borderId="34" xfId="4" applyNumberFormat="1" applyFont="1" applyFill="1" applyBorder="1" applyAlignment="1" applyProtection="1">
      <alignment horizontal="right"/>
      <protection locked="0"/>
    </xf>
    <xf numFmtId="44" fontId="31" fillId="7" borderId="31" xfId="4" applyNumberFormat="1" applyFont="1" applyFill="1" applyBorder="1" applyAlignment="1" applyProtection="1">
      <alignment horizontal="right"/>
      <protection locked="0"/>
    </xf>
    <xf numFmtId="0" fontId="16" fillId="8" borderId="19" xfId="0" applyFont="1" applyFill="1" applyBorder="1" applyAlignment="1">
      <alignment horizontal="left"/>
    </xf>
    <xf numFmtId="0" fontId="16" fillId="8" borderId="20" xfId="0" applyFont="1" applyFill="1" applyBorder="1" applyAlignment="1">
      <alignment horizontal="left"/>
    </xf>
    <xf numFmtId="0" fontId="16" fillId="8" borderId="21" xfId="0" applyFont="1" applyFill="1" applyBorder="1" applyAlignment="1">
      <alignment horizontal="left"/>
    </xf>
    <xf numFmtId="0" fontId="29" fillId="11" borderId="2" xfId="0" applyFont="1" applyFill="1" applyBorder="1" applyAlignment="1">
      <alignment horizontal="center"/>
    </xf>
    <xf numFmtId="0" fontId="29" fillId="11" borderId="3" xfId="0" applyFont="1" applyFill="1" applyBorder="1" applyAlignment="1">
      <alignment horizontal="center"/>
    </xf>
    <xf numFmtId="0" fontId="29" fillId="11" borderId="4" xfId="0" applyFont="1" applyFill="1" applyBorder="1" applyAlignment="1">
      <alignment horizontal="center"/>
    </xf>
    <xf numFmtId="0" fontId="28" fillId="7" borderId="0" xfId="3" applyFont="1" applyFill="1" applyBorder="1" applyAlignment="1">
      <alignment horizontal="left" vertical="top" wrapText="1"/>
    </xf>
    <xf numFmtId="0" fontId="26" fillId="7" borderId="2" xfId="0" applyFont="1" applyFill="1" applyBorder="1" applyAlignment="1">
      <alignment horizontal="left" vertical="top" wrapText="1"/>
    </xf>
    <xf numFmtId="0" fontId="26" fillId="7" borderId="3" xfId="0" applyFont="1" applyFill="1" applyBorder="1" applyAlignment="1">
      <alignment horizontal="left" vertical="top" wrapText="1"/>
    </xf>
    <xf numFmtId="0" fontId="26" fillId="7" borderId="4" xfId="0" applyFont="1" applyFill="1" applyBorder="1" applyAlignment="1">
      <alignment horizontal="left" vertical="top" wrapText="1"/>
    </xf>
    <xf numFmtId="0" fontId="26" fillId="7" borderId="5" xfId="0" applyFont="1" applyFill="1" applyBorder="1" applyAlignment="1">
      <alignment horizontal="left" vertical="top" wrapText="1"/>
    </xf>
    <xf numFmtId="0" fontId="26" fillId="7" borderId="0" xfId="0" applyFont="1" applyFill="1" applyBorder="1" applyAlignment="1">
      <alignment horizontal="left" vertical="top" wrapText="1"/>
    </xf>
    <xf numFmtId="0" fontId="26" fillId="7" borderId="6" xfId="0" applyFont="1" applyFill="1" applyBorder="1" applyAlignment="1">
      <alignment horizontal="left" vertical="top" wrapText="1"/>
    </xf>
    <xf numFmtId="0" fontId="26" fillId="7" borderId="5" xfId="0" applyFont="1" applyFill="1" applyBorder="1" applyAlignment="1">
      <alignment horizontal="center" vertical="top" wrapText="1"/>
    </xf>
    <xf numFmtId="0" fontId="26" fillId="7" borderId="0" xfId="0" applyFont="1" applyFill="1" applyBorder="1" applyAlignment="1">
      <alignment horizontal="center" vertical="top" wrapText="1"/>
    </xf>
    <xf numFmtId="0" fontId="26" fillId="7" borderId="41" xfId="0" applyFont="1" applyFill="1" applyBorder="1" applyAlignment="1" applyProtection="1">
      <alignment horizontal="left"/>
      <protection locked="0"/>
    </xf>
    <xf numFmtId="0" fontId="26" fillId="7" borderId="7" xfId="0" applyFont="1" applyFill="1" applyBorder="1" applyAlignment="1" applyProtection="1">
      <alignment horizontal="left"/>
      <protection locked="0"/>
    </xf>
    <xf numFmtId="0" fontId="26" fillId="7" borderId="22" xfId="0" applyFont="1" applyFill="1" applyBorder="1" applyAlignment="1" applyProtection="1">
      <alignment horizontal="left"/>
      <protection locked="0"/>
    </xf>
    <xf numFmtId="44" fontId="31" fillId="7" borderId="35" xfId="4" applyNumberFormat="1" applyFont="1" applyFill="1" applyBorder="1" applyAlignment="1" applyProtection="1">
      <alignment horizontal="right"/>
      <protection locked="0"/>
    </xf>
    <xf numFmtId="44" fontId="31" fillId="7" borderId="33" xfId="4" applyNumberFormat="1" applyFont="1" applyFill="1" applyBorder="1" applyAlignment="1" applyProtection="1">
      <alignment horizontal="right"/>
      <protection locked="0"/>
    </xf>
    <xf numFmtId="44" fontId="31" fillId="7" borderId="30" xfId="4" applyNumberFormat="1" applyFont="1" applyFill="1" applyBorder="1" applyAlignment="1" applyProtection="1">
      <alignment horizontal="right"/>
      <protection locked="0"/>
    </xf>
    <xf numFmtId="0" fontId="27" fillId="11" borderId="19" xfId="0" applyFont="1" applyFill="1" applyBorder="1" applyAlignment="1">
      <alignment horizontal="center"/>
    </xf>
    <xf numFmtId="0" fontId="27" fillId="11" borderId="20" xfId="0" applyFont="1" applyFill="1" applyBorder="1" applyAlignment="1">
      <alignment horizontal="center"/>
    </xf>
    <xf numFmtId="0" fontId="27" fillId="11" borderId="21" xfId="0" applyFont="1" applyFill="1" applyBorder="1" applyAlignment="1">
      <alignment horizontal="center"/>
    </xf>
    <xf numFmtId="0" fontId="0" fillId="7" borderId="2" xfId="0" applyFill="1" applyBorder="1" applyAlignment="1" applyProtection="1">
      <alignment horizontal="left" vertical="top" wrapText="1"/>
      <protection locked="0"/>
    </xf>
    <xf numFmtId="0" fontId="0" fillId="7" borderId="3"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27" fillId="11" borderId="20" xfId="0" applyFont="1" applyFill="1" applyBorder="1" applyAlignment="1">
      <alignment horizontal="center" vertical="top"/>
    </xf>
    <xf numFmtId="0" fontId="0" fillId="7" borderId="19" xfId="0" applyFont="1" applyFill="1" applyBorder="1" applyAlignment="1" applyProtection="1">
      <alignment horizontal="center" vertical="top"/>
      <protection locked="0"/>
    </xf>
    <xf numFmtId="0" fontId="0" fillId="7" borderId="20" xfId="0" applyFont="1" applyFill="1" applyBorder="1" applyAlignment="1" applyProtection="1">
      <alignment horizontal="center" vertical="top"/>
      <protection locked="0"/>
    </xf>
    <xf numFmtId="0" fontId="0" fillId="7" borderId="21" xfId="0" applyFont="1" applyFill="1" applyBorder="1" applyAlignment="1" applyProtection="1">
      <alignment horizontal="center" vertical="top"/>
      <protection locked="0"/>
    </xf>
    <xf numFmtId="0" fontId="28" fillId="7" borderId="10" xfId="3" applyFont="1" applyFill="1" applyBorder="1" applyAlignment="1">
      <alignment horizontal="left" vertical="top" wrapText="1"/>
    </xf>
    <xf numFmtId="0" fontId="28" fillId="7" borderId="11" xfId="3" applyFont="1" applyFill="1" applyBorder="1" applyAlignment="1">
      <alignment horizontal="left" vertical="top" wrapText="1"/>
    </xf>
    <xf numFmtId="0" fontId="26" fillId="7" borderId="9" xfId="0" applyFont="1" applyFill="1" applyBorder="1" applyAlignment="1">
      <alignment horizontal="left" vertical="top" wrapText="1"/>
    </xf>
    <xf numFmtId="0" fontId="26" fillId="7" borderId="10" xfId="0" applyFont="1" applyFill="1" applyBorder="1" applyAlignment="1">
      <alignment horizontal="left" vertical="top" wrapText="1"/>
    </xf>
    <xf numFmtId="0" fontId="26" fillId="7" borderId="19" xfId="0" applyFont="1" applyFill="1" applyBorder="1" applyAlignment="1" applyProtection="1">
      <alignment horizontal="right" vertical="top"/>
      <protection locked="0"/>
    </xf>
    <xf numFmtId="0" fontId="26" fillId="7" borderId="21" xfId="0" applyFont="1" applyFill="1" applyBorder="1" applyAlignment="1" applyProtection="1">
      <alignment horizontal="right" vertical="top"/>
      <protection locked="0"/>
    </xf>
    <xf numFmtId="0" fontId="26" fillId="7" borderId="2"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5"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7" borderId="6"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6" fillId="7" borderId="10" xfId="0" applyFont="1" applyFill="1" applyBorder="1" applyAlignment="1">
      <alignment horizontal="left" vertical="center" wrapText="1"/>
    </xf>
    <xf numFmtId="0" fontId="26" fillId="7" borderId="11" xfId="0" applyFont="1" applyFill="1" applyBorder="1" applyAlignment="1">
      <alignment horizontal="left" vertical="center" wrapText="1"/>
    </xf>
    <xf numFmtId="44" fontId="26" fillId="7" borderId="41" xfId="4" applyNumberFormat="1" applyFont="1" applyFill="1" applyBorder="1" applyAlignment="1" applyProtection="1">
      <alignment horizontal="right"/>
      <protection locked="0"/>
    </xf>
    <xf numFmtId="44" fontId="26" fillId="7" borderId="7" xfId="4" applyNumberFormat="1" applyFont="1" applyFill="1" applyBorder="1" applyAlignment="1" applyProtection="1">
      <alignment horizontal="right"/>
      <protection locked="0"/>
    </xf>
    <xf numFmtId="44" fontId="26" fillId="7" borderId="22" xfId="4" applyNumberFormat="1" applyFont="1" applyFill="1" applyBorder="1" applyAlignment="1" applyProtection="1">
      <alignment horizontal="right"/>
      <protection locked="0"/>
    </xf>
    <xf numFmtId="0" fontId="26" fillId="0" borderId="14" xfId="0" applyFont="1" applyFill="1" applyBorder="1" applyAlignment="1" applyProtection="1">
      <alignment horizontal="left"/>
      <protection locked="0"/>
    </xf>
    <xf numFmtId="0" fontId="26" fillId="0" borderId="1" xfId="0" applyFont="1" applyFill="1" applyBorder="1" applyAlignment="1" applyProtection="1">
      <alignment horizontal="left"/>
      <protection locked="0"/>
    </xf>
    <xf numFmtId="0" fontId="26" fillId="0" borderId="15" xfId="0" applyFont="1" applyFill="1" applyBorder="1" applyAlignment="1" applyProtection="1">
      <alignment horizontal="left"/>
      <protection locked="0"/>
    </xf>
    <xf numFmtId="0" fontId="31" fillId="7" borderId="38" xfId="0" applyFont="1" applyFill="1" applyBorder="1" applyAlignment="1" applyProtection="1">
      <alignment horizontal="left"/>
      <protection locked="0"/>
    </xf>
    <xf numFmtId="0" fontId="31" fillId="7" borderId="34" xfId="0" applyFont="1" applyFill="1" applyBorder="1" applyAlignment="1" applyProtection="1">
      <alignment horizontal="left"/>
      <protection locked="0"/>
    </xf>
    <xf numFmtId="0" fontId="31" fillId="7" borderId="31" xfId="0" applyFont="1" applyFill="1" applyBorder="1" applyAlignment="1" applyProtection="1">
      <alignment horizontal="left"/>
      <protection locked="0"/>
    </xf>
    <xf numFmtId="0" fontId="30" fillId="0" borderId="19" xfId="0" applyFont="1" applyFill="1" applyBorder="1" applyAlignment="1" applyProtection="1">
      <alignment horizontal="left" vertical="center"/>
    </xf>
    <xf numFmtId="0" fontId="26" fillId="7" borderId="16" xfId="0" applyFont="1" applyFill="1" applyBorder="1" applyAlignment="1" applyProtection="1">
      <alignment horizontal="left"/>
      <protection locked="0"/>
    </xf>
    <xf numFmtId="0" fontId="26" fillId="7" borderId="17" xfId="0" applyFont="1" applyFill="1" applyBorder="1" applyAlignment="1" applyProtection="1">
      <alignment horizontal="left"/>
      <protection locked="0"/>
    </xf>
    <xf numFmtId="0" fontId="26" fillId="7" borderId="18" xfId="0" applyFont="1" applyFill="1" applyBorder="1" applyAlignment="1" applyProtection="1">
      <alignment horizontal="left"/>
      <protection locked="0"/>
    </xf>
    <xf numFmtId="0" fontId="29" fillId="11" borderId="19" xfId="0" applyFont="1" applyFill="1" applyBorder="1" applyAlignment="1">
      <alignment horizontal="right"/>
    </xf>
    <xf numFmtId="0" fontId="29" fillId="11" borderId="20" xfId="0" applyFont="1" applyFill="1" applyBorder="1" applyAlignment="1">
      <alignment horizontal="right"/>
    </xf>
    <xf numFmtId="166" fontId="29" fillId="11" borderId="19" xfId="0" applyNumberFormat="1" applyFont="1" applyFill="1" applyBorder="1" applyAlignment="1">
      <alignment horizontal="right"/>
    </xf>
    <xf numFmtId="166" fontId="29" fillId="11" borderId="20" xfId="0" applyNumberFormat="1" applyFont="1" applyFill="1" applyBorder="1" applyAlignment="1">
      <alignment horizontal="right"/>
    </xf>
    <xf numFmtId="166" fontId="29" fillId="11" borderId="21" xfId="0" applyNumberFormat="1" applyFont="1" applyFill="1" applyBorder="1" applyAlignment="1">
      <alignment horizontal="right"/>
    </xf>
    <xf numFmtId="0" fontId="11" fillId="6" borderId="20" xfId="0" applyFont="1" applyFill="1" applyBorder="1" applyAlignment="1" applyProtection="1">
      <alignment horizontal="right" vertical="center"/>
    </xf>
    <xf numFmtId="44" fontId="26" fillId="0" borderId="14" xfId="4" applyNumberFormat="1" applyFont="1" applyFill="1" applyBorder="1" applyAlignment="1" applyProtection="1">
      <alignment horizontal="right"/>
      <protection locked="0"/>
    </xf>
    <xf numFmtId="44" fontId="26" fillId="0" borderId="1" xfId="4" applyNumberFormat="1" applyFont="1" applyFill="1" applyBorder="1" applyAlignment="1" applyProtection="1">
      <alignment horizontal="right"/>
      <protection locked="0"/>
    </xf>
    <xf numFmtId="44" fontId="26" fillId="0" borderId="15" xfId="4" applyNumberFormat="1" applyFont="1" applyFill="1" applyBorder="1" applyAlignment="1" applyProtection="1">
      <alignment horizontal="right"/>
      <protection locked="0"/>
    </xf>
    <xf numFmtId="44" fontId="26" fillId="7" borderId="16" xfId="4" applyNumberFormat="1" applyFont="1" applyFill="1" applyBorder="1" applyAlignment="1" applyProtection="1">
      <alignment horizontal="right"/>
      <protection locked="0"/>
    </xf>
    <xf numFmtId="44" fontId="26" fillId="7" borderId="17" xfId="4" applyNumberFormat="1" applyFont="1" applyFill="1" applyBorder="1" applyAlignment="1" applyProtection="1">
      <alignment horizontal="right"/>
      <protection locked="0"/>
    </xf>
    <xf numFmtId="44" fontId="26" fillId="7" borderId="18" xfId="4" applyNumberFormat="1" applyFont="1" applyFill="1" applyBorder="1" applyAlignment="1" applyProtection="1">
      <alignment horizontal="right"/>
      <protection locked="0"/>
    </xf>
    <xf numFmtId="0" fontId="26" fillId="7" borderId="9" xfId="0" applyFont="1" applyFill="1" applyBorder="1" applyAlignment="1">
      <alignment horizontal="center" vertical="top" wrapText="1"/>
    </xf>
    <xf numFmtId="0" fontId="26" fillId="7" borderId="10" xfId="0" applyFont="1" applyFill="1" applyBorder="1" applyAlignment="1">
      <alignment horizontal="center" vertical="top" wrapText="1"/>
    </xf>
    <xf numFmtId="0" fontId="17" fillId="7" borderId="2" xfId="0" applyFont="1" applyFill="1" applyBorder="1" applyAlignment="1" applyProtection="1">
      <alignment horizontal="left" vertical="top" wrapText="1"/>
    </xf>
    <xf numFmtId="0" fontId="17" fillId="7" borderId="3" xfId="0" applyFont="1" applyFill="1" applyBorder="1" applyAlignment="1" applyProtection="1">
      <alignment horizontal="left" vertical="top" wrapText="1"/>
    </xf>
    <xf numFmtId="0" fontId="17" fillId="7" borderId="4" xfId="0" applyFont="1" applyFill="1" applyBorder="1" applyAlignment="1" applyProtection="1">
      <alignment horizontal="left" vertical="top" wrapText="1"/>
    </xf>
    <xf numFmtId="0" fontId="17" fillId="7" borderId="5" xfId="0" applyFont="1" applyFill="1" applyBorder="1" applyAlignment="1" applyProtection="1">
      <alignment horizontal="left" vertical="top" wrapText="1"/>
    </xf>
    <xf numFmtId="0" fontId="17" fillId="7" borderId="0" xfId="0" applyFont="1" applyFill="1" applyBorder="1" applyAlignment="1" applyProtection="1">
      <alignment horizontal="left" vertical="top" wrapText="1"/>
    </xf>
    <xf numFmtId="0" fontId="17" fillId="7" borderId="6" xfId="0" applyFont="1" applyFill="1" applyBorder="1" applyAlignment="1" applyProtection="1">
      <alignment horizontal="left" vertical="top" wrapText="1"/>
    </xf>
    <xf numFmtId="0" fontId="17" fillId="7" borderId="9" xfId="0" applyFont="1" applyFill="1" applyBorder="1" applyAlignment="1" applyProtection="1">
      <alignment horizontal="left" vertical="top" wrapText="1"/>
    </xf>
    <xf numFmtId="0" fontId="17" fillId="7" borderId="10" xfId="0" applyFont="1" applyFill="1" applyBorder="1" applyAlignment="1" applyProtection="1">
      <alignment horizontal="left" vertical="top" wrapText="1"/>
    </xf>
    <xf numFmtId="0" fontId="17" fillId="7" borderId="11" xfId="0" applyFont="1" applyFill="1" applyBorder="1" applyAlignment="1" applyProtection="1">
      <alignment horizontal="left" vertical="top" wrapText="1"/>
    </xf>
    <xf numFmtId="0" fontId="37" fillId="7" borderId="3" xfId="0" applyFont="1" applyFill="1" applyBorder="1" applyAlignment="1" applyProtection="1">
      <alignment horizontal="left" vertical="top" wrapText="1"/>
    </xf>
    <xf numFmtId="0" fontId="23" fillId="7" borderId="5" xfId="3" applyFill="1" applyBorder="1" applyAlignment="1" applyProtection="1">
      <alignment horizontal="left" vertical="top" wrapText="1"/>
      <protection locked="0"/>
    </xf>
    <xf numFmtId="0" fontId="23" fillId="7" borderId="0" xfId="3" applyFill="1" applyBorder="1" applyAlignment="1" applyProtection="1">
      <alignment horizontal="left" vertical="top" wrapText="1"/>
      <protection locked="0"/>
    </xf>
    <xf numFmtId="0" fontId="23" fillId="7" borderId="6" xfId="3" applyFill="1" applyBorder="1" applyAlignment="1" applyProtection="1">
      <alignment horizontal="left" vertical="top" wrapText="1"/>
      <protection locked="0"/>
    </xf>
    <xf numFmtId="0" fontId="17" fillId="7" borderId="5"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6" xfId="0" applyFont="1" applyFill="1" applyBorder="1" applyAlignment="1" applyProtection="1">
      <alignment horizontal="left" vertical="center" wrapText="1"/>
    </xf>
    <xf numFmtId="0" fontId="17" fillId="7" borderId="2" xfId="0" applyFont="1" applyFill="1" applyBorder="1" applyAlignment="1">
      <alignment horizontal="left" vertical="top" wrapText="1"/>
    </xf>
    <xf numFmtId="0" fontId="17" fillId="7" borderId="3" xfId="0" applyFont="1" applyFill="1" applyBorder="1" applyAlignment="1">
      <alignment horizontal="left" vertical="top" wrapText="1"/>
    </xf>
    <xf numFmtId="0" fontId="17" fillId="7" borderId="4" xfId="0" applyFont="1" applyFill="1" applyBorder="1" applyAlignment="1">
      <alignment horizontal="left" vertical="top" wrapText="1"/>
    </xf>
    <xf numFmtId="0" fontId="17" fillId="7" borderId="5"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6" xfId="0" applyFont="1" applyFill="1" applyBorder="1" applyAlignment="1">
      <alignment horizontal="left" vertical="top" wrapText="1"/>
    </xf>
    <xf numFmtId="0" fontId="18" fillId="8" borderId="19" xfId="0" applyFont="1" applyFill="1" applyBorder="1" applyAlignment="1">
      <alignment horizontal="left"/>
    </xf>
    <xf numFmtId="0" fontId="18" fillId="8" borderId="20" xfId="0" applyFont="1" applyFill="1" applyBorder="1" applyAlignment="1">
      <alignment horizontal="left"/>
    </xf>
    <xf numFmtId="0" fontId="18" fillId="8" borderId="21" xfId="0" applyFont="1" applyFill="1" applyBorder="1" applyAlignment="1">
      <alignment horizontal="left"/>
    </xf>
    <xf numFmtId="0" fontId="21" fillId="4" borderId="19" xfId="0" applyFont="1" applyFill="1" applyBorder="1" applyAlignment="1" applyProtection="1">
      <alignment horizontal="center" wrapText="1"/>
    </xf>
    <xf numFmtId="0" fontId="21" fillId="4" borderId="21" xfId="0" applyFont="1" applyFill="1" applyBorder="1" applyAlignment="1" applyProtection="1">
      <alignment horizontal="center" wrapText="1"/>
    </xf>
    <xf numFmtId="0" fontId="21" fillId="4" borderId="19" xfId="0" applyFont="1" applyFill="1" applyBorder="1" applyAlignment="1" applyProtection="1">
      <alignment horizontal="center"/>
    </xf>
    <xf numFmtId="0" fontId="21" fillId="4" borderId="20" xfId="0" applyFont="1" applyFill="1" applyBorder="1" applyAlignment="1" applyProtection="1">
      <alignment horizontal="center"/>
    </xf>
    <xf numFmtId="0" fontId="21" fillId="4" borderId="21" xfId="0" applyFont="1" applyFill="1" applyBorder="1" applyAlignment="1" applyProtection="1">
      <alignment horizontal="center"/>
    </xf>
    <xf numFmtId="0" fontId="19" fillId="4" borderId="2" xfId="0" applyFont="1" applyFill="1" applyBorder="1" applyAlignment="1" applyProtection="1">
      <alignment horizontal="left" vertical="center" indent="2"/>
    </xf>
    <xf numFmtId="0" fontId="19" fillId="4" borderId="4" xfId="0" applyFont="1" applyFill="1" applyBorder="1" applyAlignment="1" applyProtection="1">
      <alignment horizontal="left" vertical="center" indent="2"/>
    </xf>
    <xf numFmtId="6" fontId="19" fillId="4" borderId="2" xfId="0" applyNumberFormat="1" applyFont="1" applyFill="1" applyBorder="1" applyAlignment="1" applyProtection="1">
      <alignment horizontal="left" vertical="center" indent="3"/>
    </xf>
    <xf numFmtId="6" fontId="19" fillId="4" borderId="3" xfId="0" applyNumberFormat="1" applyFont="1" applyFill="1" applyBorder="1" applyAlignment="1" applyProtection="1">
      <alignment horizontal="left" vertical="center" indent="3"/>
    </xf>
    <xf numFmtId="6" fontId="19" fillId="4" borderId="4" xfId="0" applyNumberFormat="1" applyFont="1" applyFill="1" applyBorder="1" applyAlignment="1" applyProtection="1">
      <alignment horizontal="left" vertical="center" indent="3"/>
    </xf>
    <xf numFmtId="0" fontId="19" fillId="4" borderId="5" xfId="0" applyFont="1" applyFill="1" applyBorder="1" applyAlignment="1" applyProtection="1">
      <alignment horizontal="left" vertical="center" indent="2"/>
    </xf>
    <xf numFmtId="0" fontId="19" fillId="4" borderId="6" xfId="0" applyFont="1" applyFill="1" applyBorder="1" applyAlignment="1" applyProtection="1">
      <alignment horizontal="left" vertical="center" indent="2"/>
    </xf>
    <xf numFmtId="0" fontId="17" fillId="7" borderId="9" xfId="0" applyFont="1" applyFill="1" applyBorder="1" applyAlignment="1" applyProtection="1">
      <alignment horizontal="left"/>
    </xf>
    <xf numFmtId="0" fontId="17" fillId="7" borderId="10" xfId="0" applyFont="1" applyFill="1" applyBorder="1" applyAlignment="1" applyProtection="1">
      <alignment horizontal="left"/>
    </xf>
    <xf numFmtId="0" fontId="23" fillId="7" borderId="10" xfId="3" applyFill="1" applyBorder="1" applyAlignment="1" applyProtection="1">
      <alignment horizontal="center" wrapText="1"/>
    </xf>
    <xf numFmtId="6" fontId="19" fillId="4" borderId="5" xfId="0" applyNumberFormat="1" applyFont="1" applyFill="1" applyBorder="1" applyAlignment="1" applyProtection="1">
      <alignment horizontal="left" vertical="center" indent="3"/>
    </xf>
    <xf numFmtId="6" fontId="19" fillId="4" borderId="0" xfId="0" applyNumberFormat="1" applyFont="1" applyFill="1" applyBorder="1" applyAlignment="1" applyProtection="1">
      <alignment horizontal="left" vertical="center" indent="3"/>
    </xf>
    <xf numFmtId="6" fontId="19" fillId="4" borderId="6" xfId="0" applyNumberFormat="1" applyFont="1" applyFill="1" applyBorder="1" applyAlignment="1" applyProtection="1">
      <alignment horizontal="left" vertical="center" indent="3"/>
    </xf>
    <xf numFmtId="0" fontId="19" fillId="4" borderId="9" xfId="0" applyFont="1" applyFill="1" applyBorder="1" applyAlignment="1" applyProtection="1">
      <alignment horizontal="left" vertical="center" indent="2"/>
    </xf>
    <xf numFmtId="0" fontId="19" fillId="4" borderId="11" xfId="0" applyFont="1" applyFill="1" applyBorder="1" applyAlignment="1" applyProtection="1">
      <alignment horizontal="left" vertical="center" indent="2"/>
    </xf>
    <xf numFmtId="6" fontId="19" fillId="4" borderId="9" xfId="0" applyNumberFormat="1" applyFont="1" applyFill="1" applyBorder="1" applyAlignment="1" applyProtection="1">
      <alignment horizontal="left" vertical="center" indent="3"/>
    </xf>
    <xf numFmtId="6" fontId="19" fillId="4" borderId="10" xfId="0" applyNumberFormat="1" applyFont="1" applyFill="1" applyBorder="1" applyAlignment="1" applyProtection="1">
      <alignment horizontal="left" vertical="center" indent="3"/>
    </xf>
    <xf numFmtId="6" fontId="19" fillId="4" borderId="11" xfId="0" applyNumberFormat="1" applyFont="1" applyFill="1" applyBorder="1" applyAlignment="1" applyProtection="1">
      <alignment horizontal="left" vertical="center" indent="3"/>
    </xf>
    <xf numFmtId="0" fontId="17" fillId="7" borderId="5" xfId="0" applyFont="1" applyFill="1" applyBorder="1" applyAlignment="1" applyProtection="1">
      <alignment horizontal="left" wrapText="1"/>
    </xf>
    <xf numFmtId="0" fontId="17" fillId="7" borderId="0" xfId="0" applyFont="1" applyFill="1" applyBorder="1" applyAlignment="1" applyProtection="1">
      <alignment horizontal="left" wrapText="1"/>
    </xf>
    <xf numFmtId="0" fontId="17" fillId="7" borderId="6" xfId="0" applyFont="1" applyFill="1" applyBorder="1" applyAlignment="1" applyProtection="1">
      <alignment horizontal="left" wrapText="1"/>
    </xf>
    <xf numFmtId="0" fontId="17" fillId="7" borderId="5" xfId="0" applyFont="1" applyFill="1" applyBorder="1" applyAlignment="1">
      <alignment horizontal="center" vertical="top" wrapText="1"/>
    </xf>
    <xf numFmtId="0" fontId="17" fillId="7" borderId="0" xfId="0" applyFont="1" applyFill="1" applyBorder="1" applyAlignment="1">
      <alignment horizontal="center" vertical="top" wrapText="1"/>
    </xf>
    <xf numFmtId="0" fontId="17" fillId="7" borderId="6" xfId="0" applyFont="1" applyFill="1" applyBorder="1" applyAlignment="1">
      <alignment horizontal="center" vertical="top" wrapText="1"/>
    </xf>
    <xf numFmtId="0" fontId="17" fillId="7" borderId="9" xfId="0" applyFont="1" applyFill="1" applyBorder="1" applyAlignment="1">
      <alignment horizontal="center" vertical="top" wrapText="1"/>
    </xf>
    <xf numFmtId="0" fontId="17" fillId="7" borderId="10" xfId="0" applyFont="1" applyFill="1" applyBorder="1" applyAlignment="1">
      <alignment horizontal="center" vertical="top" wrapText="1"/>
    </xf>
    <xf numFmtId="0" fontId="17" fillId="7" borderId="11" xfId="0" applyFont="1" applyFill="1" applyBorder="1" applyAlignment="1">
      <alignment horizontal="center" vertical="top" wrapText="1"/>
    </xf>
    <xf numFmtId="0" fontId="27" fillId="7" borderId="3" xfId="0" applyFont="1" applyFill="1" applyBorder="1" applyAlignment="1">
      <alignment horizontal="center" vertical="center"/>
    </xf>
    <xf numFmtId="0" fontId="27" fillId="7" borderId="0"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0" fillId="10" borderId="19" xfId="0" applyFont="1" applyFill="1" applyBorder="1" applyAlignment="1">
      <alignment horizontal="justify"/>
    </xf>
    <xf numFmtId="0" fontId="10" fillId="10" borderId="20" xfId="0" applyFont="1" applyFill="1" applyBorder="1" applyAlignment="1">
      <alignment horizontal="justify"/>
    </xf>
    <xf numFmtId="0" fontId="10" fillId="10" borderId="21" xfId="0" applyFont="1" applyFill="1" applyBorder="1" applyAlignment="1">
      <alignment horizontal="justify"/>
    </xf>
    <xf numFmtId="0" fontId="34" fillId="12" borderId="19" xfId="0" applyFont="1" applyFill="1" applyBorder="1" applyAlignment="1">
      <alignment horizontal="center"/>
    </xf>
    <xf numFmtId="0" fontId="34" fillId="12" borderId="20" xfId="0" applyFont="1" applyFill="1" applyBorder="1" applyAlignment="1">
      <alignment horizontal="center"/>
    </xf>
    <xf numFmtId="0" fontId="34" fillId="12" borderId="21" xfId="0" applyFont="1" applyFill="1" applyBorder="1" applyAlignment="1">
      <alignment horizontal="center"/>
    </xf>
    <xf numFmtId="0" fontId="18" fillId="8" borderId="19" xfId="0" applyFont="1" applyFill="1" applyBorder="1" applyAlignment="1">
      <alignment horizontal="left" vertical="center"/>
    </xf>
    <xf numFmtId="0" fontId="18" fillId="8" borderId="20" xfId="0" applyFont="1" applyFill="1" applyBorder="1" applyAlignment="1">
      <alignment horizontal="left" vertical="center"/>
    </xf>
    <xf numFmtId="0" fontId="18" fillId="8" borderId="21" xfId="0" applyFont="1" applyFill="1" applyBorder="1" applyAlignment="1">
      <alignment horizontal="left"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40" fillId="4" borderId="46" xfId="0" applyFont="1" applyFill="1" applyBorder="1" applyAlignment="1">
      <alignment vertical="center" wrapText="1"/>
    </xf>
    <xf numFmtId="0" fontId="40" fillId="4" borderId="44" xfId="0" applyFont="1" applyFill="1" applyBorder="1" applyAlignment="1">
      <alignment vertical="center" wrapText="1"/>
    </xf>
    <xf numFmtId="0" fontId="10" fillId="10" borderId="19" xfId="0" applyFont="1" applyFill="1" applyBorder="1" applyAlignment="1"/>
    <xf numFmtId="0" fontId="10" fillId="10" borderId="20" xfId="0" applyFont="1" applyFill="1" applyBorder="1" applyAlignment="1"/>
    <xf numFmtId="0" fontId="10" fillId="10" borderId="21" xfId="0" applyFont="1" applyFill="1" applyBorder="1" applyAlignment="1"/>
    <xf numFmtId="0" fontId="13" fillId="7" borderId="3" xfId="0" applyFont="1" applyFill="1" applyBorder="1" applyAlignment="1">
      <alignment horizontal="right"/>
    </xf>
    <xf numFmtId="0" fontId="23" fillId="7" borderId="3" xfId="3" applyFill="1" applyBorder="1" applyAlignment="1">
      <alignment horizontal="left"/>
    </xf>
    <xf numFmtId="0" fontId="40" fillId="4" borderId="47" xfId="0" applyFont="1" applyFill="1" applyBorder="1" applyAlignment="1">
      <alignment vertical="center" wrapText="1"/>
    </xf>
    <xf numFmtId="0" fontId="3" fillId="15" borderId="48" xfId="0" applyFont="1" applyFill="1" applyBorder="1" applyAlignment="1">
      <alignment horizontal="center"/>
    </xf>
    <xf numFmtId="0" fontId="3" fillId="15" borderId="49" xfId="0" applyFont="1" applyFill="1" applyBorder="1" applyAlignment="1">
      <alignment horizontal="center"/>
    </xf>
    <xf numFmtId="0" fontId="42" fillId="4" borderId="38" xfId="0" applyFont="1" applyFill="1" applyBorder="1" applyAlignment="1">
      <alignment vertical="center" wrapText="1"/>
    </xf>
    <xf numFmtId="0" fontId="0" fillId="4" borderId="0" xfId="0" applyFill="1" applyBorder="1" applyAlignment="1">
      <alignment horizontal="right"/>
    </xf>
    <xf numFmtId="0" fontId="10" fillId="10" borderId="19" xfId="0" applyFont="1" applyFill="1" applyBorder="1" applyAlignment="1">
      <alignment horizontal="left"/>
    </xf>
    <xf numFmtId="0" fontId="10" fillId="10" borderId="20" xfId="0" applyFont="1" applyFill="1" applyBorder="1" applyAlignment="1">
      <alignment horizontal="left"/>
    </xf>
    <xf numFmtId="0" fontId="10" fillId="10" borderId="21" xfId="0" applyFont="1" applyFill="1" applyBorder="1" applyAlignment="1">
      <alignment horizontal="left"/>
    </xf>
    <xf numFmtId="0" fontId="13" fillId="7" borderId="0" xfId="0" applyFont="1" applyFill="1" applyBorder="1" applyAlignment="1">
      <alignment horizontal="right"/>
    </xf>
    <xf numFmtId="0" fontId="23" fillId="7" borderId="0" xfId="3" applyFill="1" applyBorder="1" applyAlignment="1">
      <alignment horizontal="left"/>
    </xf>
    <xf numFmtId="0" fontId="41" fillId="2" borderId="19" xfId="0" applyFont="1" applyFill="1" applyBorder="1" applyAlignment="1">
      <alignment horizontal="center" vertical="center" wrapText="1"/>
    </xf>
    <xf numFmtId="0" fontId="41" fillId="2" borderId="20" xfId="0" applyFont="1" applyFill="1" applyBorder="1" applyAlignment="1">
      <alignment horizontal="center" vertical="center" wrapText="1"/>
    </xf>
    <xf numFmtId="0" fontId="41" fillId="2" borderId="21" xfId="0" applyFont="1" applyFill="1" applyBorder="1" applyAlignment="1">
      <alignment horizontal="center" vertical="center" wrapText="1"/>
    </xf>
    <xf numFmtId="0" fontId="41" fillId="2" borderId="19" xfId="0" applyFont="1" applyFill="1" applyBorder="1" applyAlignment="1">
      <alignment horizontal="center" vertical="center"/>
    </xf>
    <xf numFmtId="0" fontId="41" fillId="2" borderId="20" xfId="0" applyFont="1" applyFill="1" applyBorder="1" applyAlignment="1">
      <alignment horizontal="center" vertical="center"/>
    </xf>
    <xf numFmtId="0" fontId="41" fillId="2" borderId="21" xfId="0" applyFont="1" applyFill="1" applyBorder="1" applyAlignment="1">
      <alignment horizontal="center" vertical="center"/>
    </xf>
    <xf numFmtId="0" fontId="10" fillId="13" borderId="19" xfId="0" applyFont="1" applyFill="1" applyBorder="1" applyAlignment="1">
      <alignment horizontal="center"/>
    </xf>
    <xf numFmtId="0" fontId="10" fillId="13" borderId="20" xfId="0" applyFont="1" applyFill="1" applyBorder="1" applyAlignment="1">
      <alignment horizontal="center"/>
    </xf>
    <xf numFmtId="0" fontId="10" fillId="13" borderId="21" xfId="0" applyFont="1" applyFill="1" applyBorder="1" applyAlignment="1">
      <alignment horizontal="center"/>
    </xf>
    <xf numFmtId="0" fontId="14" fillId="0" borderId="1" xfId="0" applyFont="1" applyBorder="1" applyAlignment="1">
      <alignment horizontal="center"/>
    </xf>
  </cellXfs>
  <cellStyles count="5">
    <cellStyle name="Comma" xfId="1" builtinId="3"/>
    <cellStyle name="Currency" xfId="4" builtinId="4"/>
    <cellStyle name="Hyperlink" xfId="3" builtinId="8"/>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colors>
    <mruColors>
      <color rgb="FFF8F88C"/>
      <color rgb="FFFFFF99"/>
      <color rgb="FFCA7110"/>
      <color rgb="FFBC7D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1876425</xdr:colOff>
      <xdr:row>7</xdr:row>
      <xdr:rowOff>57150</xdr:rowOff>
    </xdr:from>
    <xdr:to>
      <xdr:col>7</xdr:col>
      <xdr:colOff>4323786</xdr:colOff>
      <xdr:row>7</xdr:row>
      <xdr:rowOff>1616095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11175" y="1638300"/>
          <a:ext cx="2447361" cy="1558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1645920</xdr:colOff>
          <xdr:row>33</xdr:row>
          <xdr:rowOff>0</xdr:rowOff>
        </xdr:from>
        <xdr:to>
          <xdr:col>5</xdr:col>
          <xdr:colOff>1120140</xdr:colOff>
          <xdr:row>34</xdr:row>
          <xdr:rowOff>68580</xdr:rowOff>
        </xdr:to>
        <xdr:sp macro="" textlink="">
          <xdr:nvSpPr>
            <xdr:cNvPr id="1028" name="ClearData"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133351</xdr:colOff>
      <xdr:row>35</xdr:row>
      <xdr:rowOff>85725</xdr:rowOff>
    </xdr:from>
    <xdr:to>
      <xdr:col>12</xdr:col>
      <xdr:colOff>95251</xdr:colOff>
      <xdr:row>46</xdr:row>
      <xdr:rowOff>19050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8334376" y="7791450"/>
          <a:ext cx="4552950" cy="2028825"/>
        </a:xfrm>
        <a:prstGeom prst="rect">
          <a:avLst/>
        </a:prstGeom>
      </xdr:spPr>
    </xdr:pic>
    <xdr:clientData/>
  </xdr:twoCellAnchor>
  <xdr:twoCellAnchor editAs="oneCell">
    <xdr:from>
      <xdr:col>13</xdr:col>
      <xdr:colOff>95250</xdr:colOff>
      <xdr:row>1</xdr:row>
      <xdr:rowOff>190500</xdr:rowOff>
    </xdr:from>
    <xdr:to>
      <xdr:col>14</xdr:col>
      <xdr:colOff>1590111</xdr:colOff>
      <xdr:row>7</xdr:row>
      <xdr:rowOff>187345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96875" y="390525"/>
          <a:ext cx="2447361" cy="1558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28575</xdr:colOff>
      <xdr:row>39</xdr:row>
      <xdr:rowOff>142874</xdr:rowOff>
    </xdr:from>
    <xdr:to>
      <xdr:col>16</xdr:col>
      <xdr:colOff>190500</xdr:colOff>
      <xdr:row>41</xdr:row>
      <xdr:rowOff>19049</xdr:rowOff>
    </xdr:to>
    <xdr:pic>
      <xdr:nvPicPr>
        <xdr:cNvPr id="29" name="Picture 28"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0467975" y="9705974"/>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19050</xdr:colOff>
      <xdr:row>37</xdr:row>
      <xdr:rowOff>95249</xdr:rowOff>
    </xdr:from>
    <xdr:to>
      <xdr:col>16</xdr:col>
      <xdr:colOff>180975</xdr:colOff>
      <xdr:row>38</xdr:row>
      <xdr:rowOff>171449</xdr:rowOff>
    </xdr:to>
    <xdr:pic>
      <xdr:nvPicPr>
        <xdr:cNvPr id="32" name="Picture 31"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0458450" y="9258299"/>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66675</xdr:colOff>
      <xdr:row>40</xdr:row>
      <xdr:rowOff>161925</xdr:rowOff>
    </xdr:from>
    <xdr:to>
      <xdr:col>17</xdr:col>
      <xdr:colOff>76200</xdr:colOff>
      <xdr:row>41</xdr:row>
      <xdr:rowOff>190500</xdr:rowOff>
    </xdr:to>
    <xdr:sp macro="" textlink="">
      <xdr:nvSpPr>
        <xdr:cNvPr id="2" name="Flowchart: Extract 1"/>
        <xdr:cNvSpPr/>
      </xdr:nvSpPr>
      <xdr:spPr>
        <a:xfrm>
          <a:off x="10506075" y="9925050"/>
          <a:ext cx="276225" cy="228600"/>
        </a:xfrm>
        <a:prstGeom prst="flowChartExtra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561975</xdr:colOff>
      <xdr:row>40</xdr:row>
      <xdr:rowOff>171450</xdr:rowOff>
    </xdr:from>
    <xdr:to>
      <xdr:col>19</xdr:col>
      <xdr:colOff>838200</xdr:colOff>
      <xdr:row>42</xdr:row>
      <xdr:rowOff>0</xdr:rowOff>
    </xdr:to>
    <xdr:sp macro="" textlink="">
      <xdr:nvSpPr>
        <xdr:cNvPr id="8" name="Flowchart: Extract 7"/>
        <xdr:cNvSpPr/>
      </xdr:nvSpPr>
      <xdr:spPr>
        <a:xfrm>
          <a:off x="12487275" y="9934575"/>
          <a:ext cx="276225" cy="228600"/>
        </a:xfrm>
        <a:prstGeom prst="flowChartExtra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0</xdr:colOff>
      <xdr:row>41</xdr:row>
      <xdr:rowOff>0</xdr:rowOff>
    </xdr:from>
    <xdr:to>
      <xdr:col>27</xdr:col>
      <xdr:colOff>47625</xdr:colOff>
      <xdr:row>42</xdr:row>
      <xdr:rowOff>28575</xdr:rowOff>
    </xdr:to>
    <xdr:sp macro="" textlink="">
      <xdr:nvSpPr>
        <xdr:cNvPr id="9" name="Flowchart: Extract 8"/>
        <xdr:cNvSpPr/>
      </xdr:nvSpPr>
      <xdr:spPr>
        <a:xfrm>
          <a:off x="16983075" y="9963150"/>
          <a:ext cx="276225" cy="228600"/>
        </a:xfrm>
        <a:prstGeom prst="flowChartExtra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180975</xdr:colOff>
      <xdr:row>40</xdr:row>
      <xdr:rowOff>190500</xdr:rowOff>
    </xdr:from>
    <xdr:to>
      <xdr:col>22</xdr:col>
      <xdr:colOff>457200</xdr:colOff>
      <xdr:row>42</xdr:row>
      <xdr:rowOff>19050</xdr:rowOff>
    </xdr:to>
    <xdr:sp macro="" textlink="">
      <xdr:nvSpPr>
        <xdr:cNvPr id="10" name="Flowchart: Extract 9"/>
        <xdr:cNvSpPr/>
      </xdr:nvSpPr>
      <xdr:spPr>
        <a:xfrm>
          <a:off x="14316075" y="9953625"/>
          <a:ext cx="276225" cy="228600"/>
        </a:xfrm>
        <a:prstGeom prst="flowChartExtra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276225</xdr:colOff>
      <xdr:row>40</xdr:row>
      <xdr:rowOff>57150</xdr:rowOff>
    </xdr:from>
    <xdr:to>
      <xdr:col>26</xdr:col>
      <xdr:colOff>142875</xdr:colOff>
      <xdr:row>40</xdr:row>
      <xdr:rowOff>76200</xdr:rowOff>
    </xdr:to>
    <xdr:cxnSp macro="">
      <xdr:nvCxnSpPr>
        <xdr:cNvPr id="12" name="Straight Arrow Connector 11"/>
        <xdr:cNvCxnSpPr/>
      </xdr:nvCxnSpPr>
      <xdr:spPr>
        <a:xfrm flipH="1">
          <a:off x="14411325" y="9820275"/>
          <a:ext cx="2714625" cy="19050"/>
        </a:xfrm>
        <a:prstGeom prst="straightConnector1">
          <a:avLst/>
        </a:prstGeom>
        <a:ln w="76200">
          <a:solidFill>
            <a:schemeClr val="accent3">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40</xdr:row>
      <xdr:rowOff>57150</xdr:rowOff>
    </xdr:from>
    <xdr:to>
      <xdr:col>22</xdr:col>
      <xdr:colOff>304800</xdr:colOff>
      <xdr:row>40</xdr:row>
      <xdr:rowOff>76201</xdr:rowOff>
    </xdr:to>
    <xdr:cxnSp macro="">
      <xdr:nvCxnSpPr>
        <xdr:cNvPr id="13" name="Straight Arrow Connector 12"/>
        <xdr:cNvCxnSpPr/>
      </xdr:nvCxnSpPr>
      <xdr:spPr>
        <a:xfrm flipH="1" flipV="1">
          <a:off x="10610850" y="9820275"/>
          <a:ext cx="3829050" cy="19051"/>
        </a:xfrm>
        <a:prstGeom prst="straightConnector1">
          <a:avLst/>
        </a:prstGeom>
        <a:ln w="19050">
          <a:solidFill>
            <a:schemeClr val="accent3">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38</xdr:row>
      <xdr:rowOff>33337</xdr:rowOff>
    </xdr:from>
    <xdr:to>
      <xdr:col>19</xdr:col>
      <xdr:colOff>676276</xdr:colOff>
      <xdr:row>38</xdr:row>
      <xdr:rowOff>38101</xdr:rowOff>
    </xdr:to>
    <xdr:cxnSp macro="">
      <xdr:nvCxnSpPr>
        <xdr:cNvPr id="16" name="Straight Arrow Connector 15"/>
        <xdr:cNvCxnSpPr>
          <a:endCxn id="32" idx="3"/>
        </xdr:cNvCxnSpPr>
      </xdr:nvCxnSpPr>
      <xdr:spPr>
        <a:xfrm flipH="1" flipV="1">
          <a:off x="10620375" y="9396412"/>
          <a:ext cx="1981201" cy="4764"/>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685800</xdr:colOff>
      <xdr:row>38</xdr:row>
      <xdr:rowOff>47625</xdr:rowOff>
    </xdr:from>
    <xdr:to>
      <xdr:col>22</xdr:col>
      <xdr:colOff>314325</xdr:colOff>
      <xdr:row>38</xdr:row>
      <xdr:rowOff>47625</xdr:rowOff>
    </xdr:to>
    <xdr:cxnSp macro="">
      <xdr:nvCxnSpPr>
        <xdr:cNvPr id="19" name="Straight Arrow Connector 18"/>
        <xdr:cNvCxnSpPr/>
      </xdr:nvCxnSpPr>
      <xdr:spPr>
        <a:xfrm flipH="1">
          <a:off x="12611100" y="9410700"/>
          <a:ext cx="1838325" cy="0"/>
        </a:xfrm>
        <a:prstGeom prst="straightConnector1">
          <a:avLst/>
        </a:prstGeom>
        <a:ln w="762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700088</xdr:colOff>
      <xdr:row>38</xdr:row>
      <xdr:rowOff>66675</xdr:rowOff>
    </xdr:from>
    <xdr:to>
      <xdr:col>19</xdr:col>
      <xdr:colOff>704850</xdr:colOff>
      <xdr:row>40</xdr:row>
      <xdr:rowOff>171450</xdr:rowOff>
    </xdr:to>
    <xdr:cxnSp macro="">
      <xdr:nvCxnSpPr>
        <xdr:cNvPr id="22" name="Straight Connector 21"/>
        <xdr:cNvCxnSpPr>
          <a:endCxn id="8" idx="0"/>
        </xdr:cNvCxnSpPr>
      </xdr:nvCxnSpPr>
      <xdr:spPr>
        <a:xfrm flipH="1">
          <a:off x="12625388" y="9429750"/>
          <a:ext cx="4762" cy="50482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304800</xdr:colOff>
      <xdr:row>38</xdr:row>
      <xdr:rowOff>57150</xdr:rowOff>
    </xdr:from>
    <xdr:to>
      <xdr:col>22</xdr:col>
      <xdr:colOff>319088</xdr:colOff>
      <xdr:row>40</xdr:row>
      <xdr:rowOff>180975</xdr:rowOff>
    </xdr:to>
    <xdr:cxnSp macro="">
      <xdr:nvCxnSpPr>
        <xdr:cNvPr id="23" name="Straight Connector 22"/>
        <xdr:cNvCxnSpPr/>
      </xdr:nvCxnSpPr>
      <xdr:spPr>
        <a:xfrm>
          <a:off x="14439900" y="9420225"/>
          <a:ext cx="14288" cy="5238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123825</xdr:colOff>
      <xdr:row>38</xdr:row>
      <xdr:rowOff>57150</xdr:rowOff>
    </xdr:from>
    <xdr:to>
      <xdr:col>26</xdr:col>
      <xdr:colOff>138113</xdr:colOff>
      <xdr:row>40</xdr:row>
      <xdr:rowOff>180975</xdr:rowOff>
    </xdr:to>
    <xdr:cxnSp macro="">
      <xdr:nvCxnSpPr>
        <xdr:cNvPr id="25" name="Straight Connector 24"/>
        <xdr:cNvCxnSpPr/>
      </xdr:nvCxnSpPr>
      <xdr:spPr>
        <a:xfrm>
          <a:off x="17106900" y="9420225"/>
          <a:ext cx="14288" cy="5238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161925</xdr:colOff>
      <xdr:row>39</xdr:row>
      <xdr:rowOff>133349</xdr:rowOff>
    </xdr:from>
    <xdr:to>
      <xdr:col>27</xdr:col>
      <xdr:colOff>95250</xdr:colOff>
      <xdr:row>41</xdr:row>
      <xdr:rowOff>9524</xdr:rowOff>
    </xdr:to>
    <xdr:pic>
      <xdr:nvPicPr>
        <xdr:cNvPr id="27" name="Picture 26"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7145000" y="9696449"/>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142875</xdr:colOff>
      <xdr:row>39</xdr:row>
      <xdr:rowOff>142874</xdr:rowOff>
    </xdr:from>
    <xdr:to>
      <xdr:col>22</xdr:col>
      <xdr:colOff>304800</xdr:colOff>
      <xdr:row>41</xdr:row>
      <xdr:rowOff>19049</xdr:rowOff>
    </xdr:to>
    <xdr:pic>
      <xdr:nvPicPr>
        <xdr:cNvPr id="28" name="Picture 27"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4277975" y="9705974"/>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323850</xdr:colOff>
      <xdr:row>37</xdr:row>
      <xdr:rowOff>114299</xdr:rowOff>
    </xdr:from>
    <xdr:to>
      <xdr:col>22</xdr:col>
      <xdr:colOff>485775</xdr:colOff>
      <xdr:row>38</xdr:row>
      <xdr:rowOff>190499</xdr:rowOff>
    </xdr:to>
    <xdr:pic>
      <xdr:nvPicPr>
        <xdr:cNvPr id="30" name="Picture 29"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4458950" y="9277349"/>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542925</xdr:colOff>
      <xdr:row>37</xdr:row>
      <xdr:rowOff>123824</xdr:rowOff>
    </xdr:from>
    <xdr:to>
      <xdr:col>19</xdr:col>
      <xdr:colOff>704850</xdr:colOff>
      <xdr:row>38</xdr:row>
      <xdr:rowOff>200024</xdr:rowOff>
    </xdr:to>
    <xdr:pic>
      <xdr:nvPicPr>
        <xdr:cNvPr id="31" name="Picture 30"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000" t="6250" r="21875" b="3125"/>
        <a:stretch/>
      </xdr:blipFill>
      <xdr:spPr bwMode="auto">
        <a:xfrm>
          <a:off x="12468225" y="9286874"/>
          <a:ext cx="1619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hyperlink" Target="http://epg.modot.org/files/3/35/907.5_SHAL.pdf" TargetMode="External"/><Relationship Id="rId2" Type="http://schemas.openxmlformats.org/officeDocument/2006/relationships/hyperlink" Target="http://www.cmfclearinghouse.org/" TargetMode="External"/><Relationship Id="rId1" Type="http://schemas.openxmlformats.org/officeDocument/2006/relationships/hyperlink" Target="http://www.idot.illinois.gov/Assets/uploads/files/Transportation-System/Manuals-Guides-&amp;-Handbooks/Safety/SAFETY%201.06%20-%20Safety%20Engineering%20Policy%20Memorandum.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viewer.zmags.com/publication/2002022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pg.modot.org/files/3/35/907.5_SHAL.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dot.illinois.gov/Assets/uploads/files/Transportation-System/Manuals-Guides-&amp;-Handbooks/Safety/SAFETY%201.06%20-%20Safety%20Engineering%20Policy%20Memorandum.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uyupside.com/calculators/annuityordinarypresentvalu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1:DI363"/>
  <sheetViews>
    <sheetView zoomScaleNormal="100" zoomScaleSheetLayoutView="80" workbookViewId="0">
      <selection activeCell="D23" sqref="D23"/>
    </sheetView>
  </sheetViews>
  <sheetFormatPr defaultColWidth="9.109375" defaultRowHeight="14.4" x14ac:dyDescent="0.3"/>
  <cols>
    <col min="1" max="1" width="3" style="149" customWidth="1"/>
    <col min="2" max="2" width="12.44140625" style="154" customWidth="1"/>
    <col min="3" max="3" width="14.6640625" style="154" customWidth="1"/>
    <col min="4" max="4" width="45.88671875" style="154" customWidth="1"/>
    <col min="5" max="5" width="32.6640625" style="154" customWidth="1"/>
    <col min="6" max="6" width="27.109375" style="154" customWidth="1"/>
    <col min="7" max="7" width="35" style="154" customWidth="1"/>
    <col min="8" max="8" width="67.5546875" style="154" customWidth="1"/>
    <col min="9" max="9" width="2.44140625" style="149" customWidth="1"/>
    <col min="10" max="10" width="9.44140625" style="149" customWidth="1"/>
    <col min="11" max="11" width="8.88671875" style="149" customWidth="1"/>
    <col min="12" max="12" width="9.5546875" style="149" customWidth="1"/>
    <col min="13" max="14" width="11.88671875" style="149" customWidth="1"/>
    <col min="15" max="113" width="9.109375" style="149"/>
    <col min="114" max="16384" width="9.109375" style="154"/>
  </cols>
  <sheetData>
    <row r="1" spans="2:14" s="149" customFormat="1" ht="15" thickBot="1" x14ac:dyDescent="0.35"/>
    <row r="2" spans="2:14" ht="26.4" thickBot="1" x14ac:dyDescent="0.35">
      <c r="B2" s="260" t="s">
        <v>120</v>
      </c>
      <c r="C2" s="261"/>
      <c r="D2" s="261"/>
      <c r="E2" s="261"/>
      <c r="F2" s="261"/>
      <c r="G2" s="261"/>
      <c r="H2" s="262"/>
      <c r="I2" s="153"/>
      <c r="J2" s="153"/>
      <c r="K2" s="153"/>
      <c r="L2" s="153"/>
      <c r="M2" s="153"/>
      <c r="N2" s="153"/>
    </row>
    <row r="3" spans="2:14" s="149" customFormat="1" ht="15" thickBot="1" x14ac:dyDescent="0.35"/>
    <row r="4" spans="2:14" s="149" customFormat="1" ht="21.6" thickBot="1" x14ac:dyDescent="0.35">
      <c r="B4" s="268" t="s">
        <v>73</v>
      </c>
      <c r="C4" s="269"/>
      <c r="D4" s="270"/>
      <c r="E4" s="271"/>
      <c r="F4" s="271"/>
      <c r="G4" s="271"/>
      <c r="H4" s="272"/>
      <c r="I4" s="155"/>
      <c r="J4" s="155"/>
      <c r="K4" s="155"/>
      <c r="L4" s="155"/>
    </row>
    <row r="5" spans="2:14" s="149" customFormat="1" ht="11.25" customHeight="1" thickBot="1" x14ac:dyDescent="0.35">
      <c r="B5" s="156"/>
      <c r="C5" s="156"/>
      <c r="D5" s="156"/>
      <c r="E5" s="156"/>
      <c r="F5" s="156"/>
      <c r="G5" s="156"/>
      <c r="H5" s="156"/>
      <c r="I5" s="156"/>
      <c r="J5" s="156"/>
      <c r="K5" s="156"/>
      <c r="L5" s="156"/>
      <c r="M5" s="156"/>
      <c r="N5" s="156"/>
    </row>
    <row r="6" spans="2:14" s="149" customFormat="1" ht="21.6" thickBot="1" x14ac:dyDescent="0.45">
      <c r="B6" s="263" t="s">
        <v>40</v>
      </c>
      <c r="C6" s="264"/>
      <c r="D6" s="265"/>
      <c r="E6" s="266"/>
      <c r="F6" s="266"/>
      <c r="G6" s="266"/>
      <c r="H6" s="267"/>
      <c r="I6" s="156"/>
      <c r="J6" s="156"/>
      <c r="K6" s="156"/>
      <c r="L6" s="156"/>
      <c r="M6" s="156"/>
      <c r="N6" s="156"/>
    </row>
    <row r="7" spans="2:14" s="149" customFormat="1" ht="11.25" customHeight="1" thickBot="1" x14ac:dyDescent="0.35">
      <c r="B7" s="156"/>
      <c r="C7" s="156"/>
      <c r="D7" s="156"/>
      <c r="E7" s="156"/>
      <c r="F7" s="156"/>
      <c r="G7" s="156"/>
      <c r="H7" s="156"/>
      <c r="I7" s="156"/>
      <c r="J7" s="156"/>
      <c r="K7" s="156"/>
      <c r="L7" s="156"/>
      <c r="M7" s="156"/>
      <c r="N7" s="156"/>
    </row>
    <row r="8" spans="2:14" ht="154.5" customHeight="1" thickBot="1" x14ac:dyDescent="0.35">
      <c r="B8" s="273" t="s">
        <v>101</v>
      </c>
      <c r="C8" s="274"/>
      <c r="D8" s="274"/>
      <c r="E8" s="274"/>
      <c r="F8" s="274"/>
      <c r="G8" s="274"/>
      <c r="H8" s="176"/>
      <c r="I8" s="156"/>
      <c r="J8" s="156"/>
      <c r="K8" s="156"/>
      <c r="L8" s="156"/>
      <c r="M8" s="156"/>
      <c r="N8" s="156"/>
    </row>
    <row r="9" spans="2:14" s="149" customFormat="1" x14ac:dyDescent="0.3">
      <c r="B9" s="156"/>
      <c r="C9" s="156"/>
      <c r="D9" s="156"/>
      <c r="E9" s="156"/>
      <c r="F9" s="156"/>
      <c r="G9" s="156"/>
      <c r="H9" s="156"/>
      <c r="I9" s="156"/>
      <c r="J9" s="156"/>
      <c r="K9" s="156"/>
      <c r="L9" s="156"/>
      <c r="M9" s="156"/>
      <c r="N9" s="156"/>
    </row>
    <row r="10" spans="2:14" s="149" customFormat="1" ht="15" thickBot="1" x14ac:dyDescent="0.35">
      <c r="B10" s="157"/>
      <c r="C10" s="157"/>
      <c r="D10" s="157"/>
      <c r="E10" s="157"/>
      <c r="F10" s="157"/>
      <c r="G10" s="157"/>
      <c r="H10" s="157"/>
      <c r="I10" s="157"/>
      <c r="J10" s="157"/>
      <c r="K10" s="157"/>
      <c r="L10" s="157"/>
      <c r="M10" s="157"/>
      <c r="N10" s="157"/>
    </row>
    <row r="11" spans="2:14" ht="15" customHeight="1" x14ac:dyDescent="0.3">
      <c r="B11" s="257" t="s">
        <v>66</v>
      </c>
      <c r="C11" s="249" t="s">
        <v>61</v>
      </c>
      <c r="D11" s="249" t="s">
        <v>79</v>
      </c>
      <c r="E11" s="249" t="s">
        <v>65</v>
      </c>
      <c r="F11" s="249" t="s">
        <v>64</v>
      </c>
      <c r="G11" s="249" t="s">
        <v>63</v>
      </c>
      <c r="H11" s="254" t="s">
        <v>62</v>
      </c>
    </row>
    <row r="12" spans="2:14" ht="15" customHeight="1" x14ac:dyDescent="0.3">
      <c r="B12" s="258"/>
      <c r="C12" s="250"/>
      <c r="D12" s="252"/>
      <c r="E12" s="250"/>
      <c r="F12" s="250"/>
      <c r="G12" s="250"/>
      <c r="H12" s="255"/>
    </row>
    <row r="13" spans="2:14" ht="45.75" customHeight="1" thickBot="1" x14ac:dyDescent="0.35">
      <c r="B13" s="259"/>
      <c r="C13" s="251"/>
      <c r="D13" s="253"/>
      <c r="E13" s="251"/>
      <c r="F13" s="251"/>
      <c r="G13" s="251"/>
      <c r="H13" s="256"/>
    </row>
    <row r="14" spans="2:14" ht="54" x14ac:dyDescent="0.3">
      <c r="B14" s="160" t="s">
        <v>60</v>
      </c>
      <c r="C14" s="161">
        <v>42007</v>
      </c>
      <c r="D14" s="162" t="s">
        <v>59</v>
      </c>
      <c r="E14" s="162" t="s">
        <v>58</v>
      </c>
      <c r="F14" s="163" t="s">
        <v>57</v>
      </c>
      <c r="G14" s="162" t="s">
        <v>56</v>
      </c>
      <c r="H14" s="164" t="s">
        <v>55</v>
      </c>
    </row>
    <row r="15" spans="2:14" ht="18" x14ac:dyDescent="0.3">
      <c r="B15" s="137">
        <v>1</v>
      </c>
      <c r="C15" s="138"/>
      <c r="D15" s="139"/>
      <c r="E15" s="139"/>
      <c r="F15" s="140"/>
      <c r="G15" s="139"/>
      <c r="H15" s="141"/>
    </row>
    <row r="16" spans="2:14" ht="18" x14ac:dyDescent="0.3">
      <c r="B16" s="137">
        <v>2</v>
      </c>
      <c r="C16" s="138"/>
      <c r="D16" s="139"/>
      <c r="E16" s="139"/>
      <c r="F16" s="140"/>
      <c r="G16" s="139"/>
      <c r="H16" s="141"/>
    </row>
    <row r="17" spans="2:8" ht="18" x14ac:dyDescent="0.3">
      <c r="B17" s="137">
        <v>3</v>
      </c>
      <c r="C17" s="138"/>
      <c r="D17" s="139"/>
      <c r="E17" s="139"/>
      <c r="F17" s="140"/>
      <c r="G17" s="139"/>
      <c r="H17" s="141"/>
    </row>
    <row r="18" spans="2:8" ht="18" x14ac:dyDescent="0.3">
      <c r="B18" s="137">
        <v>4</v>
      </c>
      <c r="C18" s="138"/>
      <c r="D18" s="139"/>
      <c r="E18" s="139"/>
      <c r="F18" s="140"/>
      <c r="G18" s="139"/>
      <c r="H18" s="141"/>
    </row>
    <row r="19" spans="2:8" ht="18" x14ac:dyDescent="0.3">
      <c r="B19" s="137">
        <v>5</v>
      </c>
      <c r="C19" s="138"/>
      <c r="D19" s="139"/>
      <c r="E19" s="139"/>
      <c r="F19" s="140"/>
      <c r="G19" s="139"/>
      <c r="H19" s="141"/>
    </row>
    <row r="20" spans="2:8" ht="18" x14ac:dyDescent="0.3">
      <c r="B20" s="137">
        <v>6</v>
      </c>
      <c r="C20" s="138"/>
      <c r="D20" s="139"/>
      <c r="E20" s="139"/>
      <c r="F20" s="140"/>
      <c r="G20" s="139"/>
      <c r="H20" s="141"/>
    </row>
    <row r="21" spans="2:8" ht="18" x14ac:dyDescent="0.3">
      <c r="B21" s="137">
        <v>7</v>
      </c>
      <c r="C21" s="138"/>
      <c r="D21" s="139"/>
      <c r="E21" s="139"/>
      <c r="F21" s="140"/>
      <c r="G21" s="139"/>
      <c r="H21" s="141"/>
    </row>
    <row r="22" spans="2:8" ht="18" x14ac:dyDescent="0.3">
      <c r="B22" s="137">
        <v>8</v>
      </c>
      <c r="C22" s="138"/>
      <c r="D22" s="139"/>
      <c r="E22" s="139"/>
      <c r="F22" s="140"/>
      <c r="G22" s="139"/>
      <c r="H22" s="141"/>
    </row>
    <row r="23" spans="2:8" ht="18" x14ac:dyDescent="0.3">
      <c r="B23" s="137">
        <v>9</v>
      </c>
      <c r="C23" s="138"/>
      <c r="D23" s="139"/>
      <c r="E23" s="139"/>
      <c r="F23" s="140"/>
      <c r="G23" s="139"/>
      <c r="H23" s="141"/>
    </row>
    <row r="24" spans="2:8" ht="18" x14ac:dyDescent="0.3">
      <c r="B24" s="137">
        <v>10</v>
      </c>
      <c r="C24" s="138"/>
      <c r="D24" s="139"/>
      <c r="E24" s="139"/>
      <c r="F24" s="140"/>
      <c r="G24" s="139"/>
      <c r="H24" s="141"/>
    </row>
    <row r="25" spans="2:8" ht="18" x14ac:dyDescent="0.3">
      <c r="B25" s="137">
        <v>11</v>
      </c>
      <c r="C25" s="138"/>
      <c r="D25" s="139"/>
      <c r="E25" s="139"/>
      <c r="F25" s="140"/>
      <c r="G25" s="139"/>
      <c r="H25" s="141"/>
    </row>
    <row r="26" spans="2:8" ht="18" x14ac:dyDescent="0.3">
      <c r="B26" s="137">
        <v>12</v>
      </c>
      <c r="C26" s="138"/>
      <c r="D26" s="139"/>
      <c r="E26" s="139"/>
      <c r="F26" s="140"/>
      <c r="G26" s="139"/>
      <c r="H26" s="141"/>
    </row>
    <row r="27" spans="2:8" ht="18" x14ac:dyDescent="0.3">
      <c r="B27" s="137">
        <v>13</v>
      </c>
      <c r="C27" s="138"/>
      <c r="D27" s="139"/>
      <c r="E27" s="139"/>
      <c r="F27" s="140"/>
      <c r="G27" s="139"/>
      <c r="H27" s="141"/>
    </row>
    <row r="28" spans="2:8" ht="18" x14ac:dyDescent="0.3">
      <c r="B28" s="137">
        <v>14</v>
      </c>
      <c r="C28" s="138"/>
      <c r="D28" s="139"/>
      <c r="E28" s="139"/>
      <c r="F28" s="140"/>
      <c r="G28" s="139"/>
      <c r="H28" s="141"/>
    </row>
    <row r="29" spans="2:8" ht="18" x14ac:dyDescent="0.3">
      <c r="B29" s="137">
        <v>15</v>
      </c>
      <c r="C29" s="138"/>
      <c r="D29" s="139"/>
      <c r="E29" s="139"/>
      <c r="F29" s="140"/>
      <c r="G29" s="139"/>
      <c r="H29" s="141"/>
    </row>
    <row r="30" spans="2:8" ht="18" x14ac:dyDescent="0.3">
      <c r="B30" s="137">
        <v>16</v>
      </c>
      <c r="C30" s="138"/>
      <c r="D30" s="139"/>
      <c r="E30" s="139"/>
      <c r="F30" s="140"/>
      <c r="G30" s="139"/>
      <c r="H30" s="141"/>
    </row>
    <row r="31" spans="2:8" ht="18" x14ac:dyDescent="0.3">
      <c r="B31" s="137">
        <v>17</v>
      </c>
      <c r="C31" s="138"/>
      <c r="D31" s="139"/>
      <c r="E31" s="139"/>
      <c r="F31" s="140"/>
      <c r="G31" s="139"/>
      <c r="H31" s="141"/>
    </row>
    <row r="32" spans="2:8" ht="18" x14ac:dyDescent="0.3">
      <c r="B32" s="137">
        <v>18</v>
      </c>
      <c r="C32" s="138"/>
      <c r="D32" s="139"/>
      <c r="E32" s="139"/>
      <c r="F32" s="140"/>
      <c r="G32" s="139"/>
      <c r="H32" s="141"/>
    </row>
    <row r="33" spans="2:9" ht="18" x14ac:dyDescent="0.3">
      <c r="B33" s="137">
        <v>19</v>
      </c>
      <c r="C33" s="138"/>
      <c r="D33" s="139"/>
      <c r="E33" s="139"/>
      <c r="F33" s="140"/>
      <c r="G33" s="139"/>
      <c r="H33" s="141"/>
    </row>
    <row r="34" spans="2:9" ht="18.600000000000001" thickBot="1" x14ac:dyDescent="0.35">
      <c r="B34" s="142">
        <v>20</v>
      </c>
      <c r="C34" s="143"/>
      <c r="D34" s="144"/>
      <c r="E34" s="144"/>
      <c r="F34" s="145"/>
      <c r="G34" s="144"/>
      <c r="H34" s="146"/>
    </row>
    <row r="35" spans="2:9" s="149" customFormat="1" ht="18" x14ac:dyDescent="0.35">
      <c r="B35" s="147"/>
      <c r="C35" s="147"/>
      <c r="D35" s="147" t="s">
        <v>54</v>
      </c>
      <c r="E35" s="147"/>
      <c r="F35" s="148"/>
      <c r="G35" s="148"/>
      <c r="H35" s="147"/>
      <c r="I35" s="152"/>
    </row>
    <row r="36" spans="2:9" s="149" customFormat="1" ht="15.6" x14ac:dyDescent="0.3">
      <c r="D36" s="150"/>
      <c r="E36" s="150"/>
      <c r="F36" s="151"/>
      <c r="G36" s="152"/>
      <c r="I36" s="152"/>
    </row>
    <row r="37" spans="2:9" s="149" customFormat="1" x14ac:dyDescent="0.3">
      <c r="D37" s="151"/>
      <c r="E37" s="151"/>
      <c r="F37" s="151"/>
      <c r="G37" s="151"/>
      <c r="I37" s="151"/>
    </row>
    <row r="38" spans="2:9" s="149" customFormat="1" x14ac:dyDescent="0.3">
      <c r="D38" s="151"/>
      <c r="E38" s="151"/>
      <c r="F38" s="151"/>
      <c r="G38" s="151"/>
      <c r="I38" s="151"/>
    </row>
    <row r="39" spans="2:9" s="149" customFormat="1" x14ac:dyDescent="0.3">
      <c r="D39" s="151"/>
      <c r="E39" s="151"/>
      <c r="F39" s="151"/>
      <c r="G39" s="151"/>
      <c r="I39" s="151"/>
    </row>
    <row r="40" spans="2:9" s="149" customFormat="1" x14ac:dyDescent="0.3">
      <c r="E40" s="151"/>
      <c r="F40" s="151"/>
      <c r="G40" s="151"/>
      <c r="I40" s="151"/>
    </row>
    <row r="41" spans="2:9" s="149" customFormat="1" x14ac:dyDescent="0.3">
      <c r="D41" s="151"/>
      <c r="E41" s="151"/>
      <c r="F41" s="151"/>
      <c r="G41" s="151"/>
      <c r="I41" s="151"/>
    </row>
    <row r="42" spans="2:9" s="149" customFormat="1" x14ac:dyDescent="0.3">
      <c r="D42" s="151"/>
      <c r="E42" s="151"/>
      <c r="F42" s="151"/>
      <c r="G42" s="151"/>
      <c r="I42" s="151"/>
    </row>
    <row r="43" spans="2:9" s="149" customFormat="1" x14ac:dyDescent="0.3">
      <c r="D43" s="151"/>
      <c r="E43" s="151"/>
      <c r="F43" s="151"/>
      <c r="G43" s="151"/>
      <c r="I43" s="151"/>
    </row>
    <row r="44" spans="2:9" s="149" customFormat="1" x14ac:dyDescent="0.3">
      <c r="D44" s="151"/>
      <c r="E44" s="151"/>
      <c r="F44" s="151"/>
      <c r="G44" s="151"/>
      <c r="I44" s="151"/>
    </row>
    <row r="45" spans="2:9" s="149" customFormat="1" x14ac:dyDescent="0.3">
      <c r="E45" s="151"/>
      <c r="F45" s="151"/>
      <c r="G45" s="151"/>
      <c r="I45" s="151"/>
    </row>
    <row r="46" spans="2:9" s="149" customFormat="1" x14ac:dyDescent="0.3">
      <c r="D46" s="151"/>
      <c r="E46" s="151"/>
      <c r="F46" s="151"/>
      <c r="G46" s="151"/>
      <c r="I46" s="151"/>
    </row>
    <row r="47" spans="2:9" s="149" customFormat="1" x14ac:dyDescent="0.3">
      <c r="D47" s="151"/>
      <c r="E47" s="151"/>
      <c r="F47" s="151"/>
      <c r="G47" s="151"/>
      <c r="I47" s="151"/>
    </row>
    <row r="48" spans="2:9" s="149" customFormat="1" x14ac:dyDescent="0.3">
      <c r="D48" s="151"/>
      <c r="E48" s="151"/>
      <c r="F48" s="151"/>
      <c r="G48" s="151"/>
      <c r="I48" s="151"/>
    </row>
    <row r="49" spans="4:9" s="149" customFormat="1" x14ac:dyDescent="0.3">
      <c r="D49" s="151"/>
      <c r="E49" s="151"/>
      <c r="F49" s="151"/>
      <c r="G49" s="151"/>
      <c r="I49" s="151"/>
    </row>
    <row r="50" spans="4:9" s="149" customFormat="1" x14ac:dyDescent="0.3">
      <c r="D50" s="151"/>
      <c r="E50" s="151"/>
      <c r="F50" s="151"/>
      <c r="G50" s="151"/>
      <c r="I50" s="151"/>
    </row>
    <row r="51" spans="4:9" s="149" customFormat="1" x14ac:dyDescent="0.3">
      <c r="D51" s="151"/>
      <c r="E51" s="151"/>
      <c r="F51" s="151"/>
      <c r="G51" s="151"/>
      <c r="I51" s="151"/>
    </row>
    <row r="52" spans="4:9" s="149" customFormat="1" x14ac:dyDescent="0.3">
      <c r="D52" s="151"/>
      <c r="E52" s="151"/>
      <c r="F52" s="151"/>
      <c r="G52" s="151"/>
      <c r="I52" s="151"/>
    </row>
    <row r="53" spans="4:9" s="149" customFormat="1" x14ac:dyDescent="0.3">
      <c r="D53" s="151"/>
      <c r="E53" s="151"/>
      <c r="F53" s="151"/>
      <c r="G53" s="151"/>
      <c r="I53" s="151"/>
    </row>
    <row r="54" spans="4:9" s="149" customFormat="1" x14ac:dyDescent="0.3">
      <c r="D54" s="151"/>
      <c r="E54" s="151"/>
      <c r="F54" s="151"/>
      <c r="G54" s="151"/>
      <c r="I54" s="151"/>
    </row>
    <row r="55" spans="4:9" s="149" customFormat="1" x14ac:dyDescent="0.3">
      <c r="D55" s="151"/>
      <c r="E55" s="151"/>
      <c r="F55" s="151"/>
      <c r="G55" s="151"/>
      <c r="I55" s="151"/>
    </row>
    <row r="56" spans="4:9" s="149" customFormat="1" x14ac:dyDescent="0.3">
      <c r="D56" s="151"/>
      <c r="E56" s="151"/>
      <c r="F56" s="151"/>
      <c r="G56" s="151"/>
      <c r="I56" s="151"/>
    </row>
    <row r="57" spans="4:9" s="149" customFormat="1" x14ac:dyDescent="0.3">
      <c r="D57" s="151"/>
      <c r="E57" s="151"/>
      <c r="F57" s="151"/>
      <c r="G57" s="151"/>
      <c r="I57" s="151"/>
    </row>
    <row r="58" spans="4:9" s="149" customFormat="1" x14ac:dyDescent="0.3">
      <c r="D58" s="151"/>
      <c r="E58" s="151"/>
      <c r="F58" s="151"/>
      <c r="G58" s="151"/>
      <c r="I58" s="151"/>
    </row>
    <row r="59" spans="4:9" s="149" customFormat="1" x14ac:dyDescent="0.3">
      <c r="D59" s="151"/>
      <c r="E59" s="151"/>
      <c r="F59" s="151"/>
      <c r="G59" s="151"/>
      <c r="I59" s="151"/>
    </row>
    <row r="60" spans="4:9" s="149" customFormat="1" x14ac:dyDescent="0.3">
      <c r="D60" s="151"/>
      <c r="E60" s="151"/>
      <c r="F60" s="151"/>
      <c r="G60" s="151"/>
      <c r="I60" s="151"/>
    </row>
    <row r="61" spans="4:9" s="149" customFormat="1" x14ac:dyDescent="0.3">
      <c r="D61" s="151"/>
      <c r="E61" s="151"/>
      <c r="F61" s="151"/>
      <c r="G61" s="151"/>
      <c r="I61" s="151"/>
    </row>
    <row r="62" spans="4:9" s="149" customFormat="1" x14ac:dyDescent="0.3">
      <c r="D62" s="151"/>
      <c r="E62" s="151"/>
      <c r="F62" s="151"/>
      <c r="G62" s="151"/>
      <c r="I62" s="151"/>
    </row>
    <row r="63" spans="4:9" s="149" customFormat="1" x14ac:dyDescent="0.3">
      <c r="D63" s="151"/>
      <c r="E63" s="151"/>
      <c r="F63" s="151"/>
      <c r="G63" s="151"/>
      <c r="I63" s="151"/>
    </row>
    <row r="64" spans="4:9" s="149" customFormat="1" x14ac:dyDescent="0.3">
      <c r="D64" s="151"/>
      <c r="E64" s="151"/>
      <c r="F64" s="151"/>
      <c r="G64" s="151"/>
      <c r="I64" s="151"/>
    </row>
    <row r="65" spans="4:9" s="149" customFormat="1" x14ac:dyDescent="0.3">
      <c r="D65" s="151"/>
      <c r="E65" s="151"/>
      <c r="F65" s="158"/>
      <c r="G65" s="151"/>
      <c r="I65" s="151"/>
    </row>
    <row r="66" spans="4:9" s="149" customFormat="1" x14ac:dyDescent="0.3">
      <c r="D66" s="248"/>
      <c r="E66" s="159"/>
      <c r="F66" s="158"/>
      <c r="G66" s="158"/>
      <c r="I66" s="158"/>
    </row>
    <row r="67" spans="4:9" s="149" customFormat="1" x14ac:dyDescent="0.3">
      <c r="D67" s="248"/>
      <c r="E67" s="159"/>
      <c r="G67" s="158"/>
      <c r="I67" s="158"/>
    </row>
    <row r="68" spans="4:9" s="149" customFormat="1" x14ac:dyDescent="0.3"/>
    <row r="69" spans="4:9" s="149" customFormat="1" x14ac:dyDescent="0.3"/>
    <row r="70" spans="4:9" s="149" customFormat="1" x14ac:dyDescent="0.3"/>
    <row r="71" spans="4:9" s="149" customFormat="1" x14ac:dyDescent="0.3"/>
    <row r="72" spans="4:9" s="149" customFormat="1" x14ac:dyDescent="0.3"/>
    <row r="73" spans="4:9" s="149" customFormat="1" x14ac:dyDescent="0.3"/>
    <row r="74" spans="4:9" s="149" customFormat="1" x14ac:dyDescent="0.3"/>
    <row r="75" spans="4:9" s="149" customFormat="1" x14ac:dyDescent="0.3"/>
    <row r="76" spans="4:9" s="149" customFormat="1" x14ac:dyDescent="0.3"/>
    <row r="77" spans="4:9" s="149" customFormat="1" x14ac:dyDescent="0.3"/>
    <row r="78" spans="4:9" s="149" customFormat="1" x14ac:dyDescent="0.3"/>
    <row r="79" spans="4:9" s="149" customFormat="1" x14ac:dyDescent="0.3"/>
    <row r="80" spans="4:9" s="149" customFormat="1" x14ac:dyDescent="0.3"/>
    <row r="81" s="149" customFormat="1" x14ac:dyDescent="0.3"/>
    <row r="82" s="149" customFormat="1" x14ac:dyDescent="0.3"/>
    <row r="83" s="149" customFormat="1" x14ac:dyDescent="0.3"/>
    <row r="84" s="149" customFormat="1" x14ac:dyDescent="0.3"/>
    <row r="85" s="149" customFormat="1" x14ac:dyDescent="0.3"/>
    <row r="86" s="149" customFormat="1" x14ac:dyDescent="0.3"/>
    <row r="87" s="149" customFormat="1" x14ac:dyDescent="0.3"/>
    <row r="88" s="149" customFormat="1" x14ac:dyDescent="0.3"/>
    <row r="89" s="149" customFormat="1" x14ac:dyDescent="0.3"/>
    <row r="90" s="149" customFormat="1" x14ac:dyDescent="0.3"/>
    <row r="91" s="149" customFormat="1" x14ac:dyDescent="0.3"/>
    <row r="92" s="149" customFormat="1" x14ac:dyDescent="0.3"/>
    <row r="93" s="149" customFormat="1" x14ac:dyDescent="0.3"/>
    <row r="94" s="149" customFormat="1" x14ac:dyDescent="0.3"/>
    <row r="95" s="149" customFormat="1" x14ac:dyDescent="0.3"/>
    <row r="96" s="149" customFormat="1" x14ac:dyDescent="0.3"/>
    <row r="97" s="149" customFormat="1" x14ac:dyDescent="0.3"/>
    <row r="98" s="149" customFormat="1" x14ac:dyDescent="0.3"/>
    <row r="99" s="149" customFormat="1" x14ac:dyDescent="0.3"/>
    <row r="100" s="149" customFormat="1" x14ac:dyDescent="0.3"/>
    <row r="101" s="149" customFormat="1" x14ac:dyDescent="0.3"/>
    <row r="102" s="149" customFormat="1" x14ac:dyDescent="0.3"/>
    <row r="103" s="149" customFormat="1" x14ac:dyDescent="0.3"/>
    <row r="104" s="149" customFormat="1" x14ac:dyDescent="0.3"/>
    <row r="105" s="149" customFormat="1" x14ac:dyDescent="0.3"/>
    <row r="106" s="149" customFormat="1" x14ac:dyDescent="0.3"/>
    <row r="107" s="149" customFormat="1" x14ac:dyDescent="0.3"/>
    <row r="108" s="149" customFormat="1" x14ac:dyDescent="0.3"/>
    <row r="109" s="149" customFormat="1" x14ac:dyDescent="0.3"/>
    <row r="110" s="149" customFormat="1" x14ac:dyDescent="0.3"/>
    <row r="111" s="149" customFormat="1" x14ac:dyDescent="0.3"/>
    <row r="112" s="149" customFormat="1" x14ac:dyDescent="0.3"/>
    <row r="113" s="149" customFormat="1" x14ac:dyDescent="0.3"/>
    <row r="114" s="149" customFormat="1" x14ac:dyDescent="0.3"/>
    <row r="115" s="149" customFormat="1" x14ac:dyDescent="0.3"/>
    <row r="116" s="149" customFormat="1" x14ac:dyDescent="0.3"/>
    <row r="117" s="149" customFormat="1" x14ac:dyDescent="0.3"/>
    <row r="118" s="149" customFormat="1" x14ac:dyDescent="0.3"/>
    <row r="119" s="149" customFormat="1" x14ac:dyDescent="0.3"/>
    <row r="120" s="149" customFormat="1" x14ac:dyDescent="0.3"/>
    <row r="121" s="149" customFormat="1" x14ac:dyDescent="0.3"/>
    <row r="122" s="149" customFormat="1" x14ac:dyDescent="0.3"/>
    <row r="123" s="149" customFormat="1" x14ac:dyDescent="0.3"/>
    <row r="124" s="149" customFormat="1" x14ac:dyDescent="0.3"/>
    <row r="125" s="149" customFormat="1" x14ac:dyDescent="0.3"/>
    <row r="126" s="149" customFormat="1" x14ac:dyDescent="0.3"/>
    <row r="127" s="149" customFormat="1" x14ac:dyDescent="0.3"/>
    <row r="128" s="149" customFormat="1" x14ac:dyDescent="0.3"/>
    <row r="129" s="149" customFormat="1" x14ac:dyDescent="0.3"/>
    <row r="130" s="149" customFormat="1" x14ac:dyDescent="0.3"/>
    <row r="131" s="149" customFormat="1" x14ac:dyDescent="0.3"/>
    <row r="132" s="149" customFormat="1" x14ac:dyDescent="0.3"/>
    <row r="133" s="149" customFormat="1" x14ac:dyDescent="0.3"/>
    <row r="134" s="149" customFormat="1" x14ac:dyDescent="0.3"/>
    <row r="135" s="149" customFormat="1" x14ac:dyDescent="0.3"/>
    <row r="136" s="149" customFormat="1" x14ac:dyDescent="0.3"/>
    <row r="137" s="149" customFormat="1" x14ac:dyDescent="0.3"/>
    <row r="138" s="149" customFormat="1" x14ac:dyDescent="0.3"/>
    <row r="139" s="149" customFormat="1" x14ac:dyDescent="0.3"/>
    <row r="140" s="149" customFormat="1" x14ac:dyDescent="0.3"/>
    <row r="141" s="149" customFormat="1" x14ac:dyDescent="0.3"/>
    <row r="142" s="149" customFormat="1" x14ac:dyDescent="0.3"/>
    <row r="143" s="149" customFormat="1" x14ac:dyDescent="0.3"/>
    <row r="144" s="149" customFormat="1" x14ac:dyDescent="0.3"/>
    <row r="145" s="149" customFormat="1" x14ac:dyDescent="0.3"/>
    <row r="146" s="149" customFormat="1" x14ac:dyDescent="0.3"/>
    <row r="147" s="149" customFormat="1" x14ac:dyDescent="0.3"/>
    <row r="148" s="149" customFormat="1" x14ac:dyDescent="0.3"/>
    <row r="149" s="149" customFormat="1" x14ac:dyDescent="0.3"/>
    <row r="150" s="149" customFormat="1" x14ac:dyDescent="0.3"/>
    <row r="151" s="149" customFormat="1" x14ac:dyDescent="0.3"/>
    <row r="152" s="149" customFormat="1" x14ac:dyDescent="0.3"/>
    <row r="153" s="149" customFormat="1" x14ac:dyDescent="0.3"/>
    <row r="154" s="149" customFormat="1" x14ac:dyDescent="0.3"/>
    <row r="155" s="149" customFormat="1" x14ac:dyDescent="0.3"/>
    <row r="156" s="149" customFormat="1" x14ac:dyDescent="0.3"/>
    <row r="157" s="149" customFormat="1" x14ac:dyDescent="0.3"/>
    <row r="158" s="149" customFormat="1" x14ac:dyDescent="0.3"/>
    <row r="159" s="149" customFormat="1" x14ac:dyDescent="0.3"/>
    <row r="160" s="149" customFormat="1" x14ac:dyDescent="0.3"/>
    <row r="161" s="149" customFormat="1" x14ac:dyDescent="0.3"/>
    <row r="162" s="149" customFormat="1" x14ac:dyDescent="0.3"/>
    <row r="163" s="149" customFormat="1" x14ac:dyDescent="0.3"/>
    <row r="164" s="149" customFormat="1" x14ac:dyDescent="0.3"/>
    <row r="165" s="149" customFormat="1" x14ac:dyDescent="0.3"/>
    <row r="166" s="149" customFormat="1" x14ac:dyDescent="0.3"/>
    <row r="167" s="149" customFormat="1" x14ac:dyDescent="0.3"/>
    <row r="168" s="149" customFormat="1" x14ac:dyDescent="0.3"/>
    <row r="169" s="149" customFormat="1" x14ac:dyDescent="0.3"/>
    <row r="170" s="149" customFormat="1" x14ac:dyDescent="0.3"/>
    <row r="171" s="149" customFormat="1" x14ac:dyDescent="0.3"/>
    <row r="172" s="149" customFormat="1" x14ac:dyDescent="0.3"/>
    <row r="173" s="149" customFormat="1" x14ac:dyDescent="0.3"/>
    <row r="174" s="149" customFormat="1" x14ac:dyDescent="0.3"/>
    <row r="175" s="149" customFormat="1" x14ac:dyDescent="0.3"/>
    <row r="176" s="149" customFormat="1" x14ac:dyDescent="0.3"/>
    <row r="177" s="149" customFormat="1" x14ac:dyDescent="0.3"/>
    <row r="178" s="149" customFormat="1" x14ac:dyDescent="0.3"/>
    <row r="179" s="149" customFormat="1" x14ac:dyDescent="0.3"/>
    <row r="180" s="149" customFormat="1" x14ac:dyDescent="0.3"/>
    <row r="181" s="149" customFormat="1" x14ac:dyDescent="0.3"/>
    <row r="182" s="149" customFormat="1" x14ac:dyDescent="0.3"/>
    <row r="183" s="149" customFormat="1" x14ac:dyDescent="0.3"/>
    <row r="184" s="149" customFormat="1" x14ac:dyDescent="0.3"/>
    <row r="185" s="149" customFormat="1" x14ac:dyDescent="0.3"/>
    <row r="186" s="149" customFormat="1" x14ac:dyDescent="0.3"/>
    <row r="187" s="149" customFormat="1" x14ac:dyDescent="0.3"/>
    <row r="188" s="149" customFormat="1" x14ac:dyDescent="0.3"/>
    <row r="189" s="149" customFormat="1" x14ac:dyDescent="0.3"/>
    <row r="190" s="149" customFormat="1" x14ac:dyDescent="0.3"/>
    <row r="191" s="149" customFormat="1" x14ac:dyDescent="0.3"/>
    <row r="192" s="149" customFormat="1" x14ac:dyDescent="0.3"/>
    <row r="193" s="149" customFormat="1" x14ac:dyDescent="0.3"/>
    <row r="194" s="149" customFormat="1" x14ac:dyDescent="0.3"/>
    <row r="195" s="149" customFormat="1" x14ac:dyDescent="0.3"/>
    <row r="196" s="149" customFormat="1" x14ac:dyDescent="0.3"/>
    <row r="197" s="149" customFormat="1" x14ac:dyDescent="0.3"/>
    <row r="198" s="149" customFormat="1" x14ac:dyDescent="0.3"/>
    <row r="199" s="149" customFormat="1" x14ac:dyDescent="0.3"/>
    <row r="200" s="149" customFormat="1" x14ac:dyDescent="0.3"/>
    <row r="201" s="149" customFormat="1" x14ac:dyDescent="0.3"/>
    <row r="202" s="149" customFormat="1" x14ac:dyDescent="0.3"/>
    <row r="203" s="149" customFormat="1" x14ac:dyDescent="0.3"/>
    <row r="204" s="149" customFormat="1" x14ac:dyDescent="0.3"/>
    <row r="205" s="149" customFormat="1" x14ac:dyDescent="0.3"/>
    <row r="206" s="149" customFormat="1" x14ac:dyDescent="0.3"/>
    <row r="207" s="149" customFormat="1" x14ac:dyDescent="0.3"/>
    <row r="208" s="149" customFormat="1" x14ac:dyDescent="0.3"/>
    <row r="209" s="149" customFormat="1" x14ac:dyDescent="0.3"/>
    <row r="210" s="149" customFormat="1" x14ac:dyDescent="0.3"/>
    <row r="211" s="149" customFormat="1" x14ac:dyDescent="0.3"/>
    <row r="212" s="149" customFormat="1" x14ac:dyDescent="0.3"/>
    <row r="213" s="149" customFormat="1" x14ac:dyDescent="0.3"/>
    <row r="214" s="149" customFormat="1" x14ac:dyDescent="0.3"/>
    <row r="215" s="149" customFormat="1" x14ac:dyDescent="0.3"/>
    <row r="216" s="149" customFormat="1" x14ac:dyDescent="0.3"/>
    <row r="217" s="149" customFormat="1" x14ac:dyDescent="0.3"/>
    <row r="218" s="149" customFormat="1" x14ac:dyDescent="0.3"/>
    <row r="219" s="149" customFormat="1" x14ac:dyDescent="0.3"/>
    <row r="220" s="149" customFormat="1" x14ac:dyDescent="0.3"/>
    <row r="221" s="149" customFormat="1" x14ac:dyDescent="0.3"/>
    <row r="222" s="149" customFormat="1" x14ac:dyDescent="0.3"/>
    <row r="223" s="149" customFormat="1" x14ac:dyDescent="0.3"/>
    <row r="224" s="149" customFormat="1" x14ac:dyDescent="0.3"/>
    <row r="225" s="149" customFormat="1" x14ac:dyDescent="0.3"/>
    <row r="226" s="149" customFormat="1" x14ac:dyDescent="0.3"/>
    <row r="227" s="149" customFormat="1" x14ac:dyDescent="0.3"/>
    <row r="228" s="149" customFormat="1" x14ac:dyDescent="0.3"/>
    <row r="229" s="149" customFormat="1" x14ac:dyDescent="0.3"/>
    <row r="230" s="149" customFormat="1" x14ac:dyDescent="0.3"/>
    <row r="231" s="149" customFormat="1" x14ac:dyDescent="0.3"/>
    <row r="232" s="149" customFormat="1" x14ac:dyDescent="0.3"/>
    <row r="233" s="149" customFormat="1" x14ac:dyDescent="0.3"/>
    <row r="234" s="149" customFormat="1" x14ac:dyDescent="0.3"/>
    <row r="235" s="149" customFormat="1" x14ac:dyDescent="0.3"/>
    <row r="236" s="149" customFormat="1" x14ac:dyDescent="0.3"/>
    <row r="237" s="149" customFormat="1" x14ac:dyDescent="0.3"/>
    <row r="238" s="149" customFormat="1" x14ac:dyDescent="0.3"/>
    <row r="239" s="149" customFormat="1" x14ac:dyDescent="0.3"/>
    <row r="240" s="149" customFormat="1" x14ac:dyDescent="0.3"/>
    <row r="241" s="149" customFormat="1" x14ac:dyDescent="0.3"/>
    <row r="242" s="149" customFormat="1" x14ac:dyDescent="0.3"/>
    <row r="243" s="149" customFormat="1" x14ac:dyDescent="0.3"/>
    <row r="244" s="149" customFormat="1" x14ac:dyDescent="0.3"/>
    <row r="245" s="149" customFormat="1" x14ac:dyDescent="0.3"/>
    <row r="246" s="149" customFormat="1" x14ac:dyDescent="0.3"/>
    <row r="247" s="149" customFormat="1" x14ac:dyDescent="0.3"/>
    <row r="248" s="149" customFormat="1" x14ac:dyDescent="0.3"/>
    <row r="249" s="149" customFormat="1" x14ac:dyDescent="0.3"/>
    <row r="250" s="149" customFormat="1" x14ac:dyDescent="0.3"/>
    <row r="251" s="149" customFormat="1" x14ac:dyDescent="0.3"/>
    <row r="252" s="149" customFormat="1" x14ac:dyDescent="0.3"/>
    <row r="253" s="149" customFormat="1" x14ac:dyDescent="0.3"/>
    <row r="254" s="149" customFormat="1" x14ac:dyDescent="0.3"/>
    <row r="255" s="149" customFormat="1" x14ac:dyDescent="0.3"/>
    <row r="256" s="149" customFormat="1" x14ac:dyDescent="0.3"/>
    <row r="257" s="149" customFormat="1" x14ac:dyDescent="0.3"/>
    <row r="258" s="149" customFormat="1" x14ac:dyDescent="0.3"/>
    <row r="259" s="149" customFormat="1" x14ac:dyDescent="0.3"/>
    <row r="260" s="149" customFormat="1" x14ac:dyDescent="0.3"/>
    <row r="261" s="149" customFormat="1" x14ac:dyDescent="0.3"/>
    <row r="262" s="149" customFormat="1" x14ac:dyDescent="0.3"/>
    <row r="263" s="149" customFormat="1" x14ac:dyDescent="0.3"/>
    <row r="264" s="149" customFormat="1" x14ac:dyDescent="0.3"/>
    <row r="265" s="149" customFormat="1" x14ac:dyDescent="0.3"/>
    <row r="266" s="149" customFormat="1" x14ac:dyDescent="0.3"/>
    <row r="267" s="149" customFormat="1" x14ac:dyDescent="0.3"/>
    <row r="268" s="149" customFormat="1" x14ac:dyDescent="0.3"/>
    <row r="269" s="149" customFormat="1" x14ac:dyDescent="0.3"/>
    <row r="270" s="149" customFormat="1" x14ac:dyDescent="0.3"/>
    <row r="271" s="149" customFormat="1" x14ac:dyDescent="0.3"/>
    <row r="272" s="149" customFormat="1" x14ac:dyDescent="0.3"/>
    <row r="273" s="149" customFormat="1" x14ac:dyDescent="0.3"/>
    <row r="274" s="149" customFormat="1" x14ac:dyDescent="0.3"/>
    <row r="275" s="149" customFormat="1" x14ac:dyDescent="0.3"/>
    <row r="276" s="149" customFormat="1" x14ac:dyDescent="0.3"/>
    <row r="277" s="149" customFormat="1" x14ac:dyDescent="0.3"/>
    <row r="278" s="149" customFormat="1" x14ac:dyDescent="0.3"/>
    <row r="279" s="149" customFormat="1" x14ac:dyDescent="0.3"/>
    <row r="280" s="149" customFormat="1" x14ac:dyDescent="0.3"/>
    <row r="281" s="149" customFormat="1" x14ac:dyDescent="0.3"/>
    <row r="282" s="149" customFormat="1" x14ac:dyDescent="0.3"/>
    <row r="283" s="149" customFormat="1" x14ac:dyDescent="0.3"/>
    <row r="284" s="149" customFormat="1" x14ac:dyDescent="0.3"/>
    <row r="285" s="149" customFormat="1" x14ac:dyDescent="0.3"/>
    <row r="286" s="149" customFormat="1" x14ac:dyDescent="0.3"/>
    <row r="287" s="149" customFormat="1" x14ac:dyDescent="0.3"/>
    <row r="288" s="149" customFormat="1" x14ac:dyDescent="0.3"/>
    <row r="289" s="149" customFormat="1" x14ac:dyDescent="0.3"/>
    <row r="290" s="149" customFormat="1" x14ac:dyDescent="0.3"/>
    <row r="291" s="149" customFormat="1" x14ac:dyDescent="0.3"/>
    <row r="292" s="149" customFormat="1" x14ac:dyDescent="0.3"/>
    <row r="293" s="149" customFormat="1" x14ac:dyDescent="0.3"/>
    <row r="294" s="149" customFormat="1" x14ac:dyDescent="0.3"/>
    <row r="295" s="149" customFormat="1" x14ac:dyDescent="0.3"/>
    <row r="296" s="149" customFormat="1" x14ac:dyDescent="0.3"/>
    <row r="297" s="149" customFormat="1" x14ac:dyDescent="0.3"/>
    <row r="298" s="149" customFormat="1" x14ac:dyDescent="0.3"/>
    <row r="299" s="149" customFormat="1" x14ac:dyDescent="0.3"/>
    <row r="300" s="149" customFormat="1" x14ac:dyDescent="0.3"/>
    <row r="301" s="149" customFormat="1" x14ac:dyDescent="0.3"/>
    <row r="302" s="149" customFormat="1" x14ac:dyDescent="0.3"/>
    <row r="303" s="149" customFormat="1" x14ac:dyDescent="0.3"/>
    <row r="304" s="149" customFormat="1" x14ac:dyDescent="0.3"/>
    <row r="305" s="149" customFormat="1" x14ac:dyDescent="0.3"/>
    <row r="306" s="149" customFormat="1" x14ac:dyDescent="0.3"/>
    <row r="307" s="149" customFormat="1" x14ac:dyDescent="0.3"/>
    <row r="308" s="149" customFormat="1" x14ac:dyDescent="0.3"/>
    <row r="309" s="149" customFormat="1" x14ac:dyDescent="0.3"/>
    <row r="310" s="149" customFormat="1" x14ac:dyDescent="0.3"/>
    <row r="311" s="149" customFormat="1" x14ac:dyDescent="0.3"/>
    <row r="312" s="149" customFormat="1" x14ac:dyDescent="0.3"/>
    <row r="313" s="149" customFormat="1" x14ac:dyDescent="0.3"/>
    <row r="314" s="149" customFormat="1" x14ac:dyDescent="0.3"/>
    <row r="315" s="149" customFormat="1" x14ac:dyDescent="0.3"/>
    <row r="316" s="149" customFormat="1" x14ac:dyDescent="0.3"/>
    <row r="317" s="149" customFormat="1" x14ac:dyDescent="0.3"/>
    <row r="318" s="149" customFormat="1" x14ac:dyDescent="0.3"/>
    <row r="319" s="149" customFormat="1" x14ac:dyDescent="0.3"/>
    <row r="320" s="149" customFormat="1" x14ac:dyDescent="0.3"/>
    <row r="321" s="149" customFormat="1" x14ac:dyDescent="0.3"/>
    <row r="322" s="149" customFormat="1" x14ac:dyDescent="0.3"/>
    <row r="323" s="149" customFormat="1" x14ac:dyDescent="0.3"/>
    <row r="324" s="149" customFormat="1" x14ac:dyDescent="0.3"/>
    <row r="325" s="149" customFormat="1" x14ac:dyDescent="0.3"/>
    <row r="326" s="149" customFormat="1" x14ac:dyDescent="0.3"/>
    <row r="327" s="149" customFormat="1" x14ac:dyDescent="0.3"/>
    <row r="328" s="149" customFormat="1" x14ac:dyDescent="0.3"/>
    <row r="329" s="149" customFormat="1" x14ac:dyDescent="0.3"/>
    <row r="330" s="149" customFormat="1" x14ac:dyDescent="0.3"/>
    <row r="331" s="149" customFormat="1" x14ac:dyDescent="0.3"/>
    <row r="332" s="149" customFormat="1" x14ac:dyDescent="0.3"/>
    <row r="333" s="149" customFormat="1" x14ac:dyDescent="0.3"/>
    <row r="334" s="149" customFormat="1" x14ac:dyDescent="0.3"/>
    <row r="335" s="149" customFormat="1" x14ac:dyDescent="0.3"/>
    <row r="336" s="149" customFormat="1" x14ac:dyDescent="0.3"/>
    <row r="337" s="149" customFormat="1" x14ac:dyDescent="0.3"/>
    <row r="338" s="149" customFormat="1" x14ac:dyDescent="0.3"/>
    <row r="339" s="149" customFormat="1" x14ac:dyDescent="0.3"/>
    <row r="340" s="149" customFormat="1" x14ac:dyDescent="0.3"/>
    <row r="341" s="149" customFormat="1" x14ac:dyDescent="0.3"/>
    <row r="342" s="149" customFormat="1" x14ac:dyDescent="0.3"/>
    <row r="343" s="149" customFormat="1" x14ac:dyDescent="0.3"/>
    <row r="344" s="149" customFormat="1" x14ac:dyDescent="0.3"/>
    <row r="345" s="149" customFormat="1" x14ac:dyDescent="0.3"/>
    <row r="346" s="149" customFormat="1" x14ac:dyDescent="0.3"/>
    <row r="347" s="149" customFormat="1" x14ac:dyDescent="0.3"/>
    <row r="348" s="149" customFormat="1" x14ac:dyDescent="0.3"/>
    <row r="349" s="149" customFormat="1" x14ac:dyDescent="0.3"/>
    <row r="350" s="149" customFormat="1" x14ac:dyDescent="0.3"/>
    <row r="351" s="149" customFormat="1" x14ac:dyDescent="0.3"/>
    <row r="352" s="149" customFormat="1" x14ac:dyDescent="0.3"/>
    <row r="353" s="149" customFormat="1" x14ac:dyDescent="0.3"/>
    <row r="354" s="149" customFormat="1" x14ac:dyDescent="0.3"/>
    <row r="355" s="149" customFormat="1" x14ac:dyDescent="0.3"/>
    <row r="356" s="149" customFormat="1" x14ac:dyDescent="0.3"/>
    <row r="357" s="149" customFormat="1" x14ac:dyDescent="0.3"/>
    <row r="358" s="149" customFormat="1" x14ac:dyDescent="0.3"/>
    <row r="359" s="149" customFormat="1" x14ac:dyDescent="0.3"/>
    <row r="360" s="149" customFormat="1" x14ac:dyDescent="0.3"/>
    <row r="361" s="149" customFormat="1" x14ac:dyDescent="0.3"/>
    <row r="362" s="149" customFormat="1" x14ac:dyDescent="0.3"/>
    <row r="363" s="149" customFormat="1" x14ac:dyDescent="0.3"/>
  </sheetData>
  <sheetProtection selectLockedCells="1"/>
  <mergeCells count="14">
    <mergeCell ref="H11:H13"/>
    <mergeCell ref="B11:B13"/>
    <mergeCell ref="B2:H2"/>
    <mergeCell ref="B6:C6"/>
    <mergeCell ref="D6:H6"/>
    <mergeCell ref="B4:C4"/>
    <mergeCell ref="D4:H4"/>
    <mergeCell ref="C11:C13"/>
    <mergeCell ref="B8:G8"/>
    <mergeCell ref="D66:D67"/>
    <mergeCell ref="F11:F13"/>
    <mergeCell ref="D11:D13"/>
    <mergeCell ref="E11:E13"/>
    <mergeCell ref="G11:G13"/>
  </mergeCells>
  <printOptions horizontalCentered="1"/>
  <pageMargins left="0" right="0" top="0" bottom="0" header="0" footer="0"/>
  <pageSetup scale="56" orientation="landscape" r:id="rId1"/>
  <colBreaks count="2" manualBreakCount="2">
    <brk id="9" max="1048575" man="1"/>
    <brk id="14" min="1" max="3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'Developer Sheet'!$A$17:$A$20</xm:f>
          </x14:formula1>
          <xm:sqref>F14:F34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pageSetUpPr fitToPage="1"/>
  </sheetPr>
  <dimension ref="A1:BU68"/>
  <sheetViews>
    <sheetView tabSelected="1" zoomScaleNormal="100" zoomScaleSheetLayoutView="70" workbookViewId="0">
      <selection activeCell="D15" sqref="D15"/>
    </sheetView>
  </sheetViews>
  <sheetFormatPr defaultRowHeight="14.4" x14ac:dyDescent="0.3"/>
  <cols>
    <col min="1" max="2" width="2.6640625" style="12" customWidth="1"/>
    <col min="3" max="3" width="35.5546875" style="12" customWidth="1"/>
    <col min="4" max="4" width="26.6640625" style="12" customWidth="1"/>
    <col min="5" max="5" width="37.109375" style="12" customWidth="1"/>
    <col min="6" max="6" width="19" style="12" customWidth="1"/>
    <col min="7" max="7" width="3" style="12" customWidth="1"/>
    <col min="8" max="8" width="2.6640625" style="12" customWidth="1"/>
    <col min="9" max="9" width="31.5546875" style="12" customWidth="1"/>
    <col min="10" max="10" width="2.6640625" style="14" customWidth="1"/>
    <col min="11" max="11" width="26.109375" style="12" customWidth="1"/>
    <col min="12" max="12" width="2.6640625" style="12" customWidth="1"/>
    <col min="13" max="13" width="3.109375" style="12" customWidth="1"/>
    <col min="14" max="14" width="14.33203125" style="12" bestFit="1" customWidth="1"/>
    <col min="15" max="15" width="159.44140625" style="12" bestFit="1" customWidth="1"/>
    <col min="16" max="73" width="9.109375" style="12"/>
  </cols>
  <sheetData>
    <row r="1" spans="1:73" ht="15" thickBot="1" x14ac:dyDescent="0.35"/>
    <row r="2" spans="1:73" ht="26.4" thickBot="1" x14ac:dyDescent="0.35">
      <c r="A2" s="11"/>
      <c r="B2" s="284" t="s">
        <v>395</v>
      </c>
      <c r="C2" s="285"/>
      <c r="D2" s="285"/>
      <c r="E2" s="285"/>
      <c r="F2" s="285"/>
      <c r="G2" s="285"/>
      <c r="H2" s="285"/>
      <c r="I2" s="285"/>
      <c r="J2" s="285"/>
      <c r="K2" s="285"/>
      <c r="L2" s="286"/>
      <c r="M2" s="23"/>
      <c r="N2" s="23"/>
    </row>
    <row r="3" spans="1:73" ht="15" thickBot="1" x14ac:dyDescent="0.35">
      <c r="A3" s="11"/>
      <c r="B3" s="11"/>
      <c r="C3" s="11"/>
      <c r="D3" s="11"/>
      <c r="E3" s="11"/>
      <c r="F3" s="11"/>
      <c r="G3" s="11"/>
      <c r="I3" s="11"/>
      <c r="J3" s="13"/>
      <c r="K3" s="294"/>
      <c r="L3" s="294"/>
      <c r="M3" s="11"/>
      <c r="N3" s="11"/>
    </row>
    <row r="4" spans="1:73" ht="19.5" customHeight="1" thickBot="1" x14ac:dyDescent="0.35">
      <c r="A4" s="11"/>
      <c r="B4" s="278" t="s">
        <v>73</v>
      </c>
      <c r="C4" s="279"/>
      <c r="D4" s="280"/>
      <c r="E4" s="281"/>
      <c r="F4" s="281"/>
      <c r="G4" s="281"/>
      <c r="H4" s="281"/>
      <c r="I4" s="281"/>
      <c r="J4" s="281"/>
      <c r="K4" s="281"/>
      <c r="L4" s="282"/>
      <c r="M4" s="11"/>
      <c r="N4" s="11"/>
    </row>
    <row r="5" spans="1:73" ht="19.5" customHeight="1" thickBot="1" x14ac:dyDescent="0.35">
      <c r="A5" s="11"/>
      <c r="B5" s="11"/>
      <c r="C5" s="11"/>
      <c r="D5" s="11"/>
      <c r="E5" s="11"/>
      <c r="F5" s="11"/>
      <c r="G5" s="11"/>
      <c r="H5" s="225"/>
      <c r="I5" s="11"/>
      <c r="J5" s="13"/>
      <c r="K5" s="295"/>
      <c r="L5" s="295"/>
      <c r="M5" s="11"/>
      <c r="N5" s="11"/>
    </row>
    <row r="6" spans="1:73" ht="19.5" customHeight="1" thickBot="1" x14ac:dyDescent="0.35">
      <c r="A6" s="11"/>
      <c r="B6" s="278" t="s">
        <v>40</v>
      </c>
      <c r="C6" s="287"/>
      <c r="D6" s="288"/>
      <c r="E6" s="289"/>
      <c r="F6" s="289"/>
      <c r="G6" s="289"/>
      <c r="H6" s="289"/>
      <c r="I6" s="289"/>
      <c r="J6" s="289"/>
      <c r="K6" s="289"/>
      <c r="L6" s="290"/>
      <c r="M6" s="24"/>
      <c r="N6" s="24"/>
    </row>
    <row r="7" spans="1:73" ht="21.6" thickBot="1" x14ac:dyDescent="0.35">
      <c r="A7" s="11"/>
      <c r="B7" s="50"/>
      <c r="C7" s="48"/>
      <c r="D7" s="49"/>
      <c r="E7" s="49"/>
      <c r="F7" s="49"/>
      <c r="G7" s="49"/>
      <c r="H7" s="49"/>
      <c r="I7" s="49"/>
      <c r="J7" s="49"/>
      <c r="K7" s="49"/>
      <c r="L7" s="47"/>
      <c r="M7" s="24"/>
      <c r="N7" s="24"/>
    </row>
    <row r="8" spans="1:73" s="53" customFormat="1" ht="43.5" customHeight="1" thickBot="1" x14ac:dyDescent="0.35">
      <c r="A8" s="51"/>
      <c r="B8" s="291" t="s">
        <v>127</v>
      </c>
      <c r="C8" s="292"/>
      <c r="D8" s="292"/>
      <c r="E8" s="292"/>
      <c r="F8" s="292"/>
      <c r="G8" s="292"/>
      <c r="H8" s="292"/>
      <c r="I8" s="292"/>
      <c r="J8" s="292"/>
      <c r="K8" s="292"/>
      <c r="L8" s="293"/>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row>
    <row r="9" spans="1:73" s="7" customFormat="1" ht="15" thickBot="1" x14ac:dyDescent="0.35">
      <c r="A9" s="13"/>
      <c r="B9" s="11"/>
      <c r="C9" s="283"/>
      <c r="D9" s="283"/>
      <c r="E9" s="283"/>
      <c r="F9" s="13"/>
      <c r="G9" s="13"/>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ht="15" thickBot="1" x14ac:dyDescent="0.35">
      <c r="A10" s="11"/>
      <c r="B10" s="226"/>
      <c r="C10" s="227"/>
      <c r="D10" s="227"/>
      <c r="E10" s="227"/>
      <c r="F10" s="228"/>
      <c r="G10" s="13"/>
      <c r="H10" s="80"/>
      <c r="I10" s="81"/>
      <c r="J10" s="81"/>
      <c r="K10" s="81"/>
      <c r="L10" s="82"/>
    </row>
    <row r="11" spans="1:73" ht="16.2" thickBot="1" x14ac:dyDescent="0.35">
      <c r="A11" s="11"/>
      <c r="B11" s="229"/>
      <c r="C11" s="302" t="s">
        <v>4</v>
      </c>
      <c r="D11" s="302"/>
      <c r="E11" s="302"/>
      <c r="F11" s="230"/>
      <c r="G11" s="13"/>
      <c r="H11" s="45"/>
      <c r="I11" s="299" t="s">
        <v>13</v>
      </c>
      <c r="J11" s="300"/>
      <c r="K11" s="301"/>
      <c r="L11" s="84"/>
    </row>
    <row r="12" spans="1:73" ht="15" thickBot="1" x14ac:dyDescent="0.35">
      <c r="A12" s="11"/>
      <c r="B12" s="229"/>
      <c r="C12" s="231"/>
      <c r="D12" s="232"/>
      <c r="E12" s="232"/>
      <c r="F12" s="230"/>
      <c r="G12" s="13"/>
      <c r="H12" s="45"/>
      <c r="I12" s="83"/>
      <c r="J12" s="83"/>
      <c r="K12" s="85" t="s">
        <v>38</v>
      </c>
      <c r="L12" s="84"/>
    </row>
    <row r="13" spans="1:73" ht="15" thickBot="1" x14ac:dyDescent="0.35">
      <c r="A13" s="11"/>
      <c r="B13" s="229"/>
      <c r="C13" s="233"/>
      <c r="D13" s="63" t="s">
        <v>93</v>
      </c>
      <c r="E13" s="64" t="s">
        <v>92</v>
      </c>
      <c r="F13" s="230"/>
      <c r="G13" s="13"/>
      <c r="H13" s="45"/>
      <c r="I13" s="22" t="s">
        <v>0</v>
      </c>
      <c r="J13" s="86"/>
      <c r="K13" s="122" t="str">
        <f>IFERROR((D19*100000000)/((IF(D21="Segment",D23,1))*D22*5*365), "-      ")</f>
        <v xml:space="preserve">-      </v>
      </c>
      <c r="L13" s="84"/>
    </row>
    <row r="14" spans="1:73" ht="15" thickBot="1" x14ac:dyDescent="0.35">
      <c r="A14" s="11"/>
      <c r="B14" s="229"/>
      <c r="C14" s="275" t="s">
        <v>399</v>
      </c>
      <c r="D14" s="276"/>
      <c r="E14" s="277"/>
      <c r="F14" s="230"/>
      <c r="G14" s="13"/>
      <c r="H14" s="45"/>
      <c r="I14" s="86"/>
      <c r="J14" s="86"/>
      <c r="K14" s="121"/>
      <c r="L14" s="84"/>
    </row>
    <row r="15" spans="1:73" ht="15" thickBot="1" x14ac:dyDescent="0.35">
      <c r="A15" s="11"/>
      <c r="B15" s="229"/>
      <c r="C15" s="74" t="s">
        <v>18</v>
      </c>
      <c r="D15" s="165"/>
      <c r="E15" s="75" t="s">
        <v>1</v>
      </c>
      <c r="F15" s="230"/>
      <c r="G15" s="13"/>
      <c r="H15" s="45"/>
      <c r="I15" s="22" t="s">
        <v>3</v>
      </c>
      <c r="J15" s="86"/>
      <c r="K15" s="123" t="str">
        <f>IFERROR(((D15+D16)*100000000)/((IF(D21="Segment",D23,1))*D22*5*365), "-       ")</f>
        <v xml:space="preserve">-       </v>
      </c>
      <c r="L15" s="84"/>
    </row>
    <row r="16" spans="1:73" x14ac:dyDescent="0.3">
      <c r="A16" s="11"/>
      <c r="B16" s="229"/>
      <c r="C16" s="66" t="s">
        <v>19</v>
      </c>
      <c r="D16" s="166"/>
      <c r="E16" s="69" t="s">
        <v>1</v>
      </c>
      <c r="F16" s="230"/>
      <c r="G16" s="13"/>
      <c r="H16" s="45"/>
      <c r="I16" s="86"/>
      <c r="J16" s="86"/>
      <c r="K16" s="89"/>
      <c r="L16" s="84"/>
    </row>
    <row r="17" spans="1:73" ht="15" thickBot="1" x14ac:dyDescent="0.35">
      <c r="A17" s="11"/>
      <c r="B17" s="229"/>
      <c r="C17" s="66" t="s">
        <v>20</v>
      </c>
      <c r="D17" s="166"/>
      <c r="E17" s="69" t="s">
        <v>1</v>
      </c>
      <c r="F17" s="230"/>
      <c r="G17" s="13"/>
      <c r="H17" s="45"/>
      <c r="I17" s="86"/>
      <c r="J17" s="86"/>
      <c r="K17" s="90"/>
      <c r="L17" s="84"/>
    </row>
    <row r="18" spans="1:73" ht="15" thickBot="1" x14ac:dyDescent="0.35">
      <c r="A18" s="11"/>
      <c r="B18" s="229"/>
      <c r="C18" s="66" t="s">
        <v>21</v>
      </c>
      <c r="D18" s="166"/>
      <c r="E18" s="69" t="s">
        <v>1</v>
      </c>
      <c r="F18" s="230"/>
      <c r="G18" s="13"/>
      <c r="H18" s="45"/>
      <c r="I18" s="22" t="s">
        <v>4</v>
      </c>
      <c r="J18" s="86"/>
      <c r="K18" s="122">
        <f>K34</f>
        <v>0</v>
      </c>
      <c r="L18" s="92"/>
    </row>
    <row r="19" spans="1:73" ht="15" thickBot="1" x14ac:dyDescent="0.35">
      <c r="A19" s="11"/>
      <c r="B19" s="229"/>
      <c r="C19" s="76" t="s">
        <v>5</v>
      </c>
      <c r="D19" s="234">
        <f>SUM(D15:D18)</f>
        <v>0</v>
      </c>
      <c r="E19" s="77"/>
      <c r="F19" s="230"/>
      <c r="G19" s="13"/>
      <c r="H19" s="87"/>
      <c r="I19" s="88"/>
      <c r="J19" s="88"/>
      <c r="K19" s="88"/>
      <c r="L19" s="91"/>
    </row>
    <row r="20" spans="1:73" ht="15" thickBot="1" x14ac:dyDescent="0.35">
      <c r="A20" s="11"/>
      <c r="B20" s="229"/>
      <c r="C20" s="275" t="s">
        <v>392</v>
      </c>
      <c r="D20" s="276"/>
      <c r="E20" s="277"/>
      <c r="F20" s="230"/>
      <c r="G20" s="13"/>
      <c r="H20" s="14"/>
      <c r="I20" s="14"/>
      <c r="K20" s="14"/>
      <c r="L20" s="14"/>
    </row>
    <row r="21" spans="1:73" ht="15" thickBot="1" x14ac:dyDescent="0.35">
      <c r="A21" s="11"/>
      <c r="B21" s="229"/>
      <c r="C21" s="74" t="s">
        <v>32</v>
      </c>
      <c r="D21" s="235"/>
      <c r="E21" s="78" t="s">
        <v>34</v>
      </c>
      <c r="F21" s="230"/>
      <c r="G21" s="13"/>
      <c r="H21" s="80"/>
      <c r="I21" s="81"/>
      <c r="J21" s="81"/>
      <c r="K21" s="81"/>
      <c r="L21" s="82"/>
      <c r="N21" s="108"/>
    </row>
    <row r="22" spans="1:73" ht="15" thickBot="1" x14ac:dyDescent="0.35">
      <c r="B22" s="229"/>
      <c r="C22" s="66" t="str">
        <f>IFERROR(VLOOKUP(D21,'Developer Sheet'!A11:C12,2,FALSE), "  ")</f>
        <v xml:space="preserve">  </v>
      </c>
      <c r="D22" s="166"/>
      <c r="E22" s="70" t="s">
        <v>122</v>
      </c>
      <c r="F22" s="236"/>
      <c r="G22" s="13"/>
      <c r="H22" s="45"/>
      <c r="I22" s="296" t="s">
        <v>80</v>
      </c>
      <c r="J22" s="297"/>
      <c r="K22" s="298"/>
      <c r="L22" s="84"/>
    </row>
    <row r="23" spans="1:73" ht="15" thickBot="1" x14ac:dyDescent="0.35">
      <c r="B23" s="237"/>
      <c r="C23" s="68" t="str">
        <f>IF(D21="Intersection", "   ","         Project Length")</f>
        <v xml:space="preserve">         Project Length</v>
      </c>
      <c r="D23" s="247"/>
      <c r="E23" s="71" t="s">
        <v>394</v>
      </c>
      <c r="F23" s="236"/>
      <c r="G23" s="13"/>
      <c r="H23" s="45"/>
      <c r="I23" s="86"/>
      <c r="J23" s="86"/>
      <c r="K23" s="86"/>
      <c r="L23" s="84"/>
    </row>
    <row r="24" spans="1:73" ht="15" thickBot="1" x14ac:dyDescent="0.35">
      <c r="B24" s="237"/>
      <c r="C24" s="275" t="s">
        <v>393</v>
      </c>
      <c r="D24" s="276"/>
      <c r="E24" s="277"/>
      <c r="F24" s="238"/>
      <c r="G24" s="13"/>
      <c r="H24" s="45"/>
      <c r="I24" s="79" t="s">
        <v>23</v>
      </c>
      <c r="J24" s="86"/>
      <c r="K24" s="117">
        <f>IF(AND(D19&gt;0,ISBLANK(D27)), "Please Enter CMF",(D15*'Developer Sheet'!F3+D16*'Developer Sheet'!F4+D17*'Developer Sheet'!F5+D18*'Developer Sheet'!F6)*(1-D27)/5)</f>
        <v>0</v>
      </c>
      <c r="L24" s="84"/>
      <c r="N24" s="111"/>
    </row>
    <row r="25" spans="1:73" ht="15" thickBot="1" x14ac:dyDescent="0.35">
      <c r="B25" s="238"/>
      <c r="C25" s="65" t="s">
        <v>14</v>
      </c>
      <c r="D25" s="167"/>
      <c r="E25" s="72" t="s">
        <v>35</v>
      </c>
      <c r="F25" s="238"/>
      <c r="G25" s="13"/>
      <c r="H25" s="45"/>
      <c r="I25" s="86"/>
      <c r="J25" s="86"/>
      <c r="K25" s="118"/>
      <c r="L25" s="84"/>
    </row>
    <row r="26" spans="1:73" ht="15" customHeight="1" thickBot="1" x14ac:dyDescent="0.35">
      <c r="B26" s="238"/>
      <c r="C26" s="67" t="s">
        <v>15</v>
      </c>
      <c r="D26" s="168"/>
      <c r="E26" s="73" t="s">
        <v>36</v>
      </c>
      <c r="F26" s="238"/>
      <c r="G26" s="13"/>
      <c r="H26" s="45"/>
      <c r="I26" s="22" t="s">
        <v>22</v>
      </c>
      <c r="J26" s="86"/>
      <c r="K26" s="119">
        <f>IFERROR(-PV('Developer Sheet'!A8,'Safety Calculator'!D25,'Safety Calculator'!K24,,0)/((1+'Developer Sheet'!A8)^('Safety Calculator'!D28+'Safety Calculator'!D29)),"Please Check Input")</f>
        <v>0</v>
      </c>
      <c r="L26" s="84"/>
      <c r="N26" s="111"/>
      <c r="O26" s="110"/>
    </row>
    <row r="27" spans="1:73" ht="15" thickBot="1" x14ac:dyDescent="0.35">
      <c r="B27" s="237"/>
      <c r="C27" s="67" t="s">
        <v>16</v>
      </c>
      <c r="D27" s="239"/>
      <c r="E27" s="73" t="s">
        <v>128</v>
      </c>
      <c r="F27" s="236"/>
      <c r="G27" s="14"/>
      <c r="H27" s="45"/>
      <c r="I27" s="86"/>
      <c r="J27" s="86"/>
      <c r="K27" s="118"/>
      <c r="L27" s="84"/>
    </row>
    <row r="28" spans="1:73" ht="15" thickBot="1" x14ac:dyDescent="0.35">
      <c r="A28" s="14"/>
      <c r="B28" s="237"/>
      <c r="C28" s="67" t="s">
        <v>26</v>
      </c>
      <c r="D28" s="169"/>
      <c r="E28" s="73" t="s">
        <v>35</v>
      </c>
      <c r="F28" s="236"/>
      <c r="G28" s="14"/>
      <c r="H28" s="45"/>
      <c r="I28" s="22" t="s">
        <v>27</v>
      </c>
      <c r="J28" s="86"/>
      <c r="K28" s="119">
        <f>K30+K32</f>
        <v>0</v>
      </c>
      <c r="L28" s="84"/>
    </row>
    <row r="29" spans="1:73" ht="15" thickBot="1" x14ac:dyDescent="0.35">
      <c r="B29" s="237"/>
      <c r="C29" s="67" t="s">
        <v>88</v>
      </c>
      <c r="D29" s="169"/>
      <c r="E29" s="73" t="s">
        <v>111</v>
      </c>
      <c r="F29" s="236"/>
      <c r="G29" s="14"/>
      <c r="H29" s="45"/>
      <c r="I29" s="86"/>
      <c r="J29" s="86"/>
      <c r="K29" s="118"/>
      <c r="L29" s="84"/>
    </row>
    <row r="30" spans="1:73" ht="15" thickBot="1" x14ac:dyDescent="0.35">
      <c r="B30" s="238"/>
      <c r="C30" s="240" t="s">
        <v>25</v>
      </c>
      <c r="D30" s="170"/>
      <c r="E30" s="241" t="s">
        <v>37</v>
      </c>
      <c r="F30" s="238"/>
      <c r="G30" s="14"/>
      <c r="H30" s="45"/>
      <c r="I30" s="22" t="s">
        <v>28</v>
      </c>
      <c r="J30" s="86"/>
      <c r="K30" s="177">
        <f>IFERROR(-PV('Developer Sheet'!A8,D29,(D30/D29),,0)/((1+'Developer Sheet'!A8)^('Safety Calculator'!D28)),0)</f>
        <v>0</v>
      </c>
      <c r="L30" s="84"/>
      <c r="N30" s="109"/>
    </row>
    <row r="31" spans="1:73" ht="15" thickBot="1" x14ac:dyDescent="0.35">
      <c r="B31" s="242"/>
      <c r="C31" s="243"/>
      <c r="D31" s="244"/>
      <c r="E31" s="245"/>
      <c r="F31" s="246"/>
      <c r="G31" s="14"/>
      <c r="H31" s="45"/>
      <c r="I31" s="86"/>
      <c r="J31" s="94"/>
      <c r="K31" s="118"/>
      <c r="L31" s="84"/>
    </row>
    <row r="32" spans="1:73" s="7" customFormat="1" ht="15" thickBot="1" x14ac:dyDescent="0.35">
      <c r="A32" s="12"/>
      <c r="B32" s="14"/>
      <c r="C32" s="1" t="s">
        <v>39</v>
      </c>
      <c r="D32" s="12"/>
      <c r="E32" s="175" t="s">
        <v>112</v>
      </c>
      <c r="F32" s="14"/>
      <c r="G32" s="14"/>
      <c r="H32" s="45"/>
      <c r="I32" s="22" t="s">
        <v>29</v>
      </c>
      <c r="J32" s="86"/>
      <c r="K32" s="119">
        <f>IFERROR(-PV('Developer Sheet'!A8,'Safety Calculator'!D25,'Safety Calculator'!D26,,0)/(1+'Developer Sheet'!A8)^('Safety Calculator'!D28+'Safety Calculator'!D29),0)</f>
        <v>0</v>
      </c>
      <c r="L32" s="84"/>
      <c r="M32" s="14"/>
      <c r="N32" s="111"/>
      <c r="O32" s="112"/>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3:14" ht="15" thickBot="1" x14ac:dyDescent="0.35">
      <c r="C33" s="21" t="s">
        <v>12</v>
      </c>
      <c r="G33" s="14"/>
      <c r="H33" s="45"/>
      <c r="I33" s="86"/>
      <c r="J33" s="86"/>
      <c r="K33" s="118"/>
      <c r="L33" s="84"/>
    </row>
    <row r="34" spans="3:14" ht="15" thickBot="1" x14ac:dyDescent="0.35">
      <c r="C34" s="1"/>
      <c r="G34" s="14"/>
      <c r="H34" s="45"/>
      <c r="I34" s="22" t="s">
        <v>33</v>
      </c>
      <c r="J34" s="86"/>
      <c r="K34" s="120">
        <f>IFERROR(K26/K28,0)</f>
        <v>0</v>
      </c>
      <c r="L34" s="84"/>
    </row>
    <row r="35" spans="3:14" ht="15" thickBot="1" x14ac:dyDescent="0.35">
      <c r="C35" s="4" t="s">
        <v>31</v>
      </c>
      <c r="G35" s="14"/>
      <c r="H35" s="87"/>
      <c r="I35" s="93"/>
      <c r="J35" s="93"/>
      <c r="K35" s="93"/>
      <c r="L35" s="91"/>
    </row>
    <row r="36" spans="3:14" x14ac:dyDescent="0.3">
      <c r="G36" s="14"/>
    </row>
    <row r="37" spans="3:14" x14ac:dyDescent="0.3">
      <c r="G37" s="14"/>
      <c r="K37" s="109"/>
    </row>
    <row r="38" spans="3:14" x14ac:dyDescent="0.3">
      <c r="G38" s="14"/>
    </row>
    <row r="41" spans="3:14" ht="15" customHeight="1" x14ac:dyDescent="0.3"/>
    <row r="43" spans="3:14" x14ac:dyDescent="0.3">
      <c r="N43" s="109"/>
    </row>
    <row r="44" spans="3:14" x14ac:dyDescent="0.3">
      <c r="K44" s="109"/>
    </row>
    <row r="45" spans="3:14" x14ac:dyDescent="0.3">
      <c r="K45" s="111"/>
      <c r="N45" s="110"/>
    </row>
    <row r="46" spans="3:14" x14ac:dyDescent="0.3">
      <c r="I46" s="113"/>
    </row>
    <row r="47" spans="3:14" x14ac:dyDescent="0.3">
      <c r="K47" s="111"/>
    </row>
    <row r="51" spans="1:9" x14ac:dyDescent="0.3">
      <c r="I51" s="110"/>
    </row>
    <row r="61" spans="1:9" x14ac:dyDescent="0.3">
      <c r="A61" s="14"/>
      <c r="E61" s="14"/>
      <c r="F61" s="14"/>
    </row>
    <row r="62" spans="1:9" x14ac:dyDescent="0.3">
      <c r="B62" s="14"/>
      <c r="C62" s="7"/>
      <c r="D62" s="7"/>
    </row>
    <row r="67" spans="1:73" s="7" customFormat="1" x14ac:dyDescent="0.3">
      <c r="A67" s="12"/>
      <c r="B67" s="12"/>
      <c r="C67" s="12"/>
      <c r="D67" s="12"/>
      <c r="E67" s="12"/>
      <c r="F67" s="12"/>
      <c r="G67" s="14"/>
      <c r="H67" s="12"/>
      <c r="I67" s="12"/>
      <c r="J67" s="14"/>
      <c r="K67" s="12"/>
      <c r="L67" s="12"/>
      <c r="M67" s="12"/>
      <c r="N67" s="12"/>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row>
    <row r="68" spans="1:73" x14ac:dyDescent="0.3">
      <c r="H68" s="14"/>
      <c r="I68" s="14"/>
      <c r="K68" s="14"/>
      <c r="L68" s="14"/>
      <c r="M68" s="14"/>
      <c r="N68" s="14"/>
    </row>
  </sheetData>
  <sheetProtection algorithmName="SHA-512" hashValue="fmi3BdTvwEHBMLSCnV4dq5ZPZD9qILC3Enr7KY9vrydudCUMf81ez2eqUVub74rGY5ho/drDdsN79ic9m10HVA==" saltValue="kvxZ0i516EGclwzTGtb+Pw==" spinCount="100000" sheet="1" objects="1" scenarios="1"/>
  <mergeCells count="15">
    <mergeCell ref="C24:E24"/>
    <mergeCell ref="B4:C4"/>
    <mergeCell ref="D4:L4"/>
    <mergeCell ref="C9:E9"/>
    <mergeCell ref="B2:L2"/>
    <mergeCell ref="B6:C6"/>
    <mergeCell ref="D6:L6"/>
    <mergeCell ref="B8:L8"/>
    <mergeCell ref="K3:L3"/>
    <mergeCell ref="K5:L5"/>
    <mergeCell ref="I22:K22"/>
    <mergeCell ref="C20:E20"/>
    <mergeCell ref="C14:E14"/>
    <mergeCell ref="I11:K11"/>
    <mergeCell ref="C11:E11"/>
  </mergeCells>
  <dataValidations count="8">
    <dataValidation type="list" allowBlank="1" showInputMessage="1" showErrorMessage="1" sqref="D21">
      <formula1>" Intersection,Segment"</formula1>
    </dataValidation>
    <dataValidation type="whole" allowBlank="1" showInputMessage="1" showErrorMessage="1" error="Please Enter a Number" sqref="D15:D18">
      <formula1>0</formula1>
      <formula2>999999</formula2>
    </dataValidation>
    <dataValidation type="whole" allowBlank="1" showInputMessage="1" showErrorMessage="1" error="Please Check the Entry" sqref="D22">
      <formula1>1</formula1>
      <formula2>1000000000</formula2>
    </dataValidation>
    <dataValidation type="whole" allowBlank="1" showInputMessage="1" showErrorMessage="1" error="Please Enter a Number" sqref="D25">
      <formula1>0</formula1>
      <formula2>9999</formula2>
    </dataValidation>
    <dataValidation type="decimal" allowBlank="1" showInputMessage="1" showErrorMessage="1" error="This number should be greater 0 and less than or equal to 1" sqref="D27">
      <formula1>0.001</formula1>
      <formula2>1.00001</formula2>
    </dataValidation>
    <dataValidation type="whole" allowBlank="1" showInputMessage="1" showErrorMessage="1" error="Please Enter a Number" sqref="D30">
      <formula1>0</formula1>
      <formula2>99999999</formula2>
    </dataValidation>
    <dataValidation type="whole" allowBlank="1" showInputMessage="1" showErrorMessage="1" error="Please Enter a Number" sqref="D26">
      <formula1>0</formula1>
      <formula2>100000000</formula2>
    </dataValidation>
    <dataValidation type="decimal" allowBlank="1" showInputMessage="1" showErrorMessage="1" error="Please Enter a Number" sqref="D23">
      <formula1>0</formula1>
      <formula2>99999</formula2>
    </dataValidation>
  </dataValidations>
  <pageMargins left="0" right="0" top="0" bottom="0" header="0" footer="0"/>
  <pageSetup scale="69" orientation="landscape" r:id="rId1"/>
  <colBreaks count="1" manualBreakCount="1">
    <brk id="20" max="70" man="1"/>
  </colBreaks>
  <drawing r:id="rId2"/>
  <legacyDrawing r:id="rId3"/>
  <controls>
    <mc:AlternateContent xmlns:mc="http://schemas.openxmlformats.org/markup-compatibility/2006">
      <mc:Choice Requires="x14">
        <control shapeId="1028" r:id="rId4" name="ClearData">
          <controlPr defaultSize="0" autoLine="0" r:id="rId5">
            <anchor moveWithCells="1">
              <from>
                <xdr:col>4</xdr:col>
                <xdr:colOff>1645920</xdr:colOff>
                <xdr:row>33</xdr:row>
                <xdr:rowOff>0</xdr:rowOff>
              </from>
              <to>
                <xdr:col>5</xdr:col>
                <xdr:colOff>1120140</xdr:colOff>
                <xdr:row>34</xdr:row>
                <xdr:rowOff>68580</xdr:rowOff>
              </to>
            </anchor>
          </controlPr>
        </control>
      </mc:Choice>
      <mc:Fallback>
        <control shapeId="1028" r:id="rId4" name="ClearData"/>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error="Please Enter a Number">
          <x14:formula1>
            <xm:f>'Developer Sheet'!$A$25:$A$34</xm:f>
          </x14:formula1>
          <xm:sqref>D28</xm:sqref>
        </x14:dataValidation>
        <x14:dataValidation type="list" allowBlank="1" showInputMessage="1" showErrorMessage="1">
          <x14:formula1>
            <xm:f>'Developer Sheet'!$A$26:$A$34</xm:f>
          </x14:formula1>
          <xm:sqref>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Z55"/>
  <sheetViews>
    <sheetView zoomScaleNormal="100" zoomScaleSheetLayoutView="100" workbookViewId="0">
      <selection activeCell="C11" sqref="C11:L25"/>
    </sheetView>
  </sheetViews>
  <sheetFormatPr defaultColWidth="9.109375" defaultRowHeight="14.4" x14ac:dyDescent="0.3"/>
  <cols>
    <col min="1" max="1" width="3" style="25" customWidth="1"/>
    <col min="2" max="2" width="9.109375" style="25"/>
    <col min="3" max="3" width="9.109375" style="25" customWidth="1"/>
    <col min="4" max="4" width="14.44140625" style="25" customWidth="1"/>
    <col min="5" max="5" width="9.6640625" style="25" customWidth="1"/>
    <col min="6" max="6" width="9.109375" style="25"/>
    <col min="7" max="7" width="11" style="25" customWidth="1"/>
    <col min="8" max="11" width="9.109375" style="25"/>
    <col min="12" max="12" width="19.6640625" style="25" customWidth="1"/>
    <col min="13" max="17" width="9.109375" style="25"/>
    <col min="18" max="18" width="9.88671875" style="25" customWidth="1"/>
    <col min="19" max="19" width="4.44140625" style="25" customWidth="1"/>
    <col min="20" max="23" width="9.109375" style="25"/>
    <col min="24" max="24" width="10.88671875" style="25" bestFit="1" customWidth="1"/>
    <col min="25" max="25" width="10.44140625" style="25" customWidth="1"/>
    <col min="26" max="26" width="9.109375" style="25"/>
    <col min="27" max="27" width="3.109375" style="25" customWidth="1"/>
    <col min="28" max="16384" width="9.109375" style="25"/>
  </cols>
  <sheetData>
    <row r="1" spans="2:26" ht="15" thickBot="1" x14ac:dyDescent="0.35"/>
    <row r="2" spans="2:26" ht="26.4" thickBot="1" x14ac:dyDescent="0.35">
      <c r="B2" s="260" t="s">
        <v>121</v>
      </c>
      <c r="C2" s="261"/>
      <c r="D2" s="261"/>
      <c r="E2" s="261"/>
      <c r="F2" s="261"/>
      <c r="G2" s="261"/>
      <c r="H2" s="261"/>
      <c r="I2" s="261"/>
      <c r="J2" s="261"/>
      <c r="K2" s="261"/>
      <c r="L2" s="261"/>
      <c r="M2" s="261"/>
      <c r="N2" s="261"/>
      <c r="O2" s="261"/>
      <c r="P2" s="261"/>
      <c r="Q2" s="261"/>
      <c r="R2" s="261"/>
      <c r="S2" s="261"/>
      <c r="T2" s="261"/>
      <c r="U2" s="261"/>
      <c r="V2" s="261"/>
      <c r="W2" s="261"/>
      <c r="X2" s="261"/>
      <c r="Y2" s="261"/>
      <c r="Z2" s="262"/>
    </row>
    <row r="3" spans="2:26" ht="15" thickBot="1" x14ac:dyDescent="0.35">
      <c r="B3" s="171"/>
      <c r="C3" s="171"/>
      <c r="D3" s="171"/>
      <c r="E3" s="171"/>
      <c r="F3" s="171"/>
      <c r="G3" s="171"/>
      <c r="H3" s="171"/>
      <c r="I3" s="171"/>
      <c r="J3" s="171"/>
      <c r="K3" s="171"/>
      <c r="L3" s="171"/>
      <c r="M3" s="171"/>
      <c r="N3" s="171"/>
      <c r="O3" s="171"/>
      <c r="P3" s="171"/>
      <c r="Q3" s="171"/>
      <c r="R3" s="171"/>
      <c r="S3" s="171"/>
      <c r="T3" s="171"/>
      <c r="U3" s="171"/>
      <c r="V3" s="171"/>
      <c r="W3" s="171"/>
      <c r="X3" s="171"/>
      <c r="Y3" s="171"/>
      <c r="Z3" s="171"/>
    </row>
    <row r="4" spans="2:26" ht="21.6" thickBot="1" x14ac:dyDescent="0.35">
      <c r="B4" s="268" t="s">
        <v>73</v>
      </c>
      <c r="C4" s="384"/>
      <c r="D4" s="384"/>
      <c r="E4" s="375" t="str">
        <f>T('Crash Summary Form'!D4:H4)</f>
        <v/>
      </c>
      <c r="F4" s="312"/>
      <c r="G4" s="312"/>
      <c r="H4" s="312"/>
      <c r="I4" s="312"/>
      <c r="J4" s="312"/>
      <c r="K4" s="312"/>
      <c r="L4" s="312"/>
      <c r="M4" s="312"/>
      <c r="N4" s="312"/>
      <c r="O4" s="312"/>
      <c r="P4" s="312"/>
      <c r="Q4" s="312"/>
      <c r="R4" s="312"/>
      <c r="S4" s="312"/>
      <c r="T4" s="312"/>
      <c r="U4" s="312"/>
      <c r="V4" s="312"/>
      <c r="W4" s="312"/>
      <c r="X4" s="312"/>
      <c r="Y4" s="312"/>
      <c r="Z4" s="313"/>
    </row>
    <row r="5" spans="2:26" ht="15" thickBot="1" x14ac:dyDescent="0.35">
      <c r="B5" s="171"/>
      <c r="C5" s="171"/>
      <c r="D5" s="171"/>
      <c r="E5" s="171"/>
      <c r="F5" s="171"/>
      <c r="G5" s="171"/>
      <c r="H5" s="171"/>
      <c r="I5" s="171"/>
      <c r="J5" s="171"/>
      <c r="K5" s="171"/>
      <c r="L5" s="171"/>
      <c r="M5" s="171"/>
      <c r="N5" s="171"/>
      <c r="O5" s="171"/>
      <c r="P5" s="171"/>
      <c r="Q5" s="171"/>
      <c r="R5" s="171"/>
      <c r="S5" s="171"/>
      <c r="T5" s="171"/>
      <c r="U5" s="171"/>
      <c r="V5" s="171"/>
      <c r="W5" s="171"/>
      <c r="X5" s="303" t="s">
        <v>107</v>
      </c>
      <c r="Y5" s="303"/>
      <c r="Z5" s="303"/>
    </row>
    <row r="6" spans="2:26" ht="21.6" thickBot="1" x14ac:dyDescent="0.35">
      <c r="B6" s="268" t="s">
        <v>40</v>
      </c>
      <c r="C6" s="384"/>
      <c r="D6" s="269"/>
      <c r="E6" s="312" t="str">
        <f>T('Crash Summary Form'!D6:H6)</f>
        <v/>
      </c>
      <c r="F6" s="312"/>
      <c r="G6" s="312"/>
      <c r="H6" s="312"/>
      <c r="I6" s="312"/>
      <c r="J6" s="312"/>
      <c r="K6" s="312"/>
      <c r="L6" s="312"/>
      <c r="M6" s="312"/>
      <c r="N6" s="312"/>
      <c r="O6" s="312"/>
      <c r="P6" s="312"/>
      <c r="Q6" s="312"/>
      <c r="R6" s="312"/>
      <c r="S6" s="312"/>
      <c r="T6" s="312"/>
      <c r="U6" s="312"/>
      <c r="V6" s="312"/>
      <c r="W6" s="312"/>
      <c r="X6" s="312"/>
      <c r="Y6" s="312"/>
      <c r="Z6" s="313"/>
    </row>
    <row r="7" spans="2:26" ht="15" thickBot="1" x14ac:dyDescent="0.35">
      <c r="B7" s="171"/>
      <c r="C7" s="171"/>
      <c r="D7" s="171"/>
      <c r="E7" s="171"/>
      <c r="F7" s="171"/>
      <c r="G7" s="171"/>
      <c r="H7" s="171"/>
      <c r="I7" s="171"/>
      <c r="J7" s="171"/>
      <c r="K7" s="171"/>
      <c r="L7" s="171"/>
      <c r="M7" s="171"/>
      <c r="N7" s="171"/>
      <c r="O7" s="171"/>
      <c r="P7" s="171"/>
      <c r="Q7" s="171"/>
      <c r="R7" s="171"/>
      <c r="S7" s="171"/>
      <c r="T7" s="171"/>
      <c r="U7" s="171"/>
      <c r="V7" s="171"/>
      <c r="W7" s="171"/>
      <c r="X7" s="171"/>
      <c r="Y7" s="171"/>
      <c r="Z7" s="171"/>
    </row>
    <row r="8" spans="2:26" ht="15" thickBot="1" x14ac:dyDescent="0.35">
      <c r="B8" s="127"/>
      <c r="C8" s="128"/>
      <c r="D8" s="128"/>
      <c r="E8" s="128"/>
      <c r="F8" s="128"/>
      <c r="G8" s="128"/>
      <c r="H8" s="128"/>
      <c r="I8" s="128"/>
      <c r="J8" s="128"/>
      <c r="K8" s="128"/>
      <c r="L8" s="128"/>
      <c r="M8" s="129"/>
      <c r="N8" s="39"/>
      <c r="O8" s="30"/>
      <c r="P8" s="37"/>
      <c r="Q8" s="37"/>
      <c r="R8" s="37"/>
      <c r="S8" s="37"/>
      <c r="T8" s="37"/>
      <c r="U8" s="37"/>
      <c r="V8" s="37"/>
      <c r="W8" s="37"/>
      <c r="X8" s="37"/>
      <c r="Y8" s="37"/>
      <c r="Z8" s="38"/>
    </row>
    <row r="9" spans="2:26" ht="19.5" customHeight="1" thickBot="1" x14ac:dyDescent="0.4">
      <c r="B9" s="130"/>
      <c r="C9" s="317" t="s">
        <v>70</v>
      </c>
      <c r="D9" s="318"/>
      <c r="E9" s="318"/>
      <c r="F9" s="318"/>
      <c r="G9" s="318"/>
      <c r="H9" s="318"/>
      <c r="I9" s="318"/>
      <c r="J9" s="318"/>
      <c r="K9" s="318"/>
      <c r="L9" s="319"/>
      <c r="M9" s="60"/>
      <c r="N9" s="39"/>
      <c r="O9" s="31"/>
      <c r="P9" s="317" t="s">
        <v>78</v>
      </c>
      <c r="Q9" s="318"/>
      <c r="R9" s="318"/>
      <c r="S9" s="318"/>
      <c r="T9" s="318"/>
      <c r="U9" s="318"/>
      <c r="V9" s="318"/>
      <c r="W9" s="318"/>
      <c r="X9" s="318"/>
      <c r="Y9" s="319"/>
      <c r="Z9" s="40"/>
    </row>
    <row r="10" spans="2:26" ht="15.75" customHeight="1" thickBot="1" x14ac:dyDescent="0.4">
      <c r="B10" s="130"/>
      <c r="C10" s="131"/>
      <c r="D10" s="131"/>
      <c r="E10" s="131"/>
      <c r="F10" s="131"/>
      <c r="G10" s="131"/>
      <c r="H10" s="131"/>
      <c r="I10" s="131"/>
      <c r="J10" s="131"/>
      <c r="K10" s="131"/>
      <c r="L10" s="131"/>
      <c r="M10" s="132"/>
      <c r="N10" s="39"/>
      <c r="O10" s="31"/>
      <c r="P10" s="61"/>
      <c r="Q10" s="61"/>
      <c r="R10" s="61"/>
      <c r="S10" s="61"/>
      <c r="T10" s="61"/>
      <c r="U10" s="61"/>
      <c r="V10" s="61"/>
      <c r="W10" s="61"/>
      <c r="X10" s="61"/>
      <c r="Y10" s="61"/>
      <c r="Z10" s="40"/>
    </row>
    <row r="11" spans="2:26" ht="15.75" customHeight="1" x14ac:dyDescent="0.3">
      <c r="B11" s="130"/>
      <c r="C11" s="324" t="s">
        <v>106</v>
      </c>
      <c r="D11" s="325"/>
      <c r="E11" s="325"/>
      <c r="F11" s="325"/>
      <c r="G11" s="325"/>
      <c r="H11" s="325"/>
      <c r="I11" s="325"/>
      <c r="J11" s="325"/>
      <c r="K11" s="325"/>
      <c r="L11" s="326"/>
      <c r="M11" s="132"/>
      <c r="N11" s="39"/>
      <c r="O11" s="31"/>
      <c r="P11" s="357" t="s">
        <v>102</v>
      </c>
      <c r="Q11" s="358"/>
      <c r="R11" s="358"/>
      <c r="S11" s="358"/>
      <c r="T11" s="358"/>
      <c r="U11" s="358"/>
      <c r="V11" s="358"/>
      <c r="W11" s="358"/>
      <c r="X11" s="358"/>
      <c r="Y11" s="359"/>
      <c r="Z11" s="40"/>
    </row>
    <row r="12" spans="2:26" ht="15" customHeight="1" x14ac:dyDescent="0.3">
      <c r="B12" s="130"/>
      <c r="C12" s="327"/>
      <c r="D12" s="328"/>
      <c r="E12" s="328"/>
      <c r="F12" s="328"/>
      <c r="G12" s="328"/>
      <c r="H12" s="328"/>
      <c r="I12" s="328"/>
      <c r="J12" s="328"/>
      <c r="K12" s="328"/>
      <c r="L12" s="329"/>
      <c r="M12" s="132"/>
      <c r="N12" s="39"/>
      <c r="O12" s="31"/>
      <c r="P12" s="360"/>
      <c r="Q12" s="361"/>
      <c r="R12" s="361"/>
      <c r="S12" s="361"/>
      <c r="T12" s="361"/>
      <c r="U12" s="361"/>
      <c r="V12" s="361"/>
      <c r="W12" s="361"/>
      <c r="X12" s="361"/>
      <c r="Y12" s="362"/>
      <c r="Z12" s="40"/>
    </row>
    <row r="13" spans="2:26" ht="15.75" customHeight="1" x14ac:dyDescent="0.3">
      <c r="B13" s="130"/>
      <c r="C13" s="327"/>
      <c r="D13" s="328"/>
      <c r="E13" s="328"/>
      <c r="F13" s="328"/>
      <c r="G13" s="328"/>
      <c r="H13" s="328"/>
      <c r="I13" s="328"/>
      <c r="J13" s="328"/>
      <c r="K13" s="328"/>
      <c r="L13" s="329"/>
      <c r="M13" s="132"/>
      <c r="N13" s="39"/>
      <c r="O13" s="31"/>
      <c r="P13" s="360"/>
      <c r="Q13" s="361"/>
      <c r="R13" s="361"/>
      <c r="S13" s="361"/>
      <c r="T13" s="361"/>
      <c r="U13" s="361"/>
      <c r="V13" s="361"/>
      <c r="W13" s="361"/>
      <c r="X13" s="361"/>
      <c r="Y13" s="362"/>
      <c r="Z13" s="40"/>
    </row>
    <row r="14" spans="2:26" ht="15.75" customHeight="1" x14ac:dyDescent="0.3">
      <c r="B14" s="130"/>
      <c r="C14" s="327"/>
      <c r="D14" s="328"/>
      <c r="E14" s="328"/>
      <c r="F14" s="328"/>
      <c r="G14" s="328"/>
      <c r="H14" s="328"/>
      <c r="I14" s="328"/>
      <c r="J14" s="328"/>
      <c r="K14" s="328"/>
      <c r="L14" s="329"/>
      <c r="M14" s="132"/>
      <c r="N14" s="39"/>
      <c r="O14" s="31"/>
      <c r="P14" s="360"/>
      <c r="Q14" s="361"/>
      <c r="R14" s="361"/>
      <c r="S14" s="361"/>
      <c r="T14" s="361"/>
      <c r="U14" s="361"/>
      <c r="V14" s="361"/>
      <c r="W14" s="361"/>
      <c r="X14" s="361"/>
      <c r="Y14" s="362"/>
      <c r="Z14" s="40"/>
    </row>
    <row r="15" spans="2:26" ht="15.75" customHeight="1" thickBot="1" x14ac:dyDescent="0.35">
      <c r="B15" s="130"/>
      <c r="C15" s="327"/>
      <c r="D15" s="328"/>
      <c r="E15" s="328"/>
      <c r="F15" s="328"/>
      <c r="G15" s="328"/>
      <c r="H15" s="328"/>
      <c r="I15" s="328"/>
      <c r="J15" s="328"/>
      <c r="K15" s="328"/>
      <c r="L15" s="329"/>
      <c r="M15" s="132"/>
      <c r="N15" s="39"/>
      <c r="O15" s="31"/>
      <c r="P15" s="363"/>
      <c r="Q15" s="364"/>
      <c r="R15" s="364"/>
      <c r="S15" s="364"/>
      <c r="T15" s="364"/>
      <c r="U15" s="364"/>
      <c r="V15" s="364"/>
      <c r="W15" s="364"/>
      <c r="X15" s="364"/>
      <c r="Y15" s="365"/>
      <c r="Z15" s="40"/>
    </row>
    <row r="16" spans="2:26" ht="15" customHeight="1" thickBot="1" x14ac:dyDescent="0.4">
      <c r="B16" s="130"/>
      <c r="C16" s="327"/>
      <c r="D16" s="328"/>
      <c r="E16" s="328"/>
      <c r="F16" s="328"/>
      <c r="G16" s="328"/>
      <c r="H16" s="328"/>
      <c r="I16" s="328"/>
      <c r="J16" s="328"/>
      <c r="K16" s="328"/>
      <c r="L16" s="329"/>
      <c r="M16" s="132"/>
      <c r="N16" s="46"/>
      <c r="O16" s="31"/>
      <c r="P16" s="62"/>
      <c r="Q16" s="62"/>
      <c r="R16" s="62"/>
      <c r="S16" s="62"/>
      <c r="T16" s="62"/>
      <c r="U16" s="62"/>
      <c r="V16" s="62"/>
      <c r="W16" s="62"/>
      <c r="X16" s="62"/>
      <c r="Y16" s="62"/>
      <c r="Z16" s="40"/>
    </row>
    <row r="17" spans="1:26" ht="19.5" customHeight="1" thickBot="1" x14ac:dyDescent="0.4">
      <c r="B17" s="130"/>
      <c r="C17" s="327"/>
      <c r="D17" s="328"/>
      <c r="E17" s="328"/>
      <c r="F17" s="328"/>
      <c r="G17" s="328"/>
      <c r="H17" s="328"/>
      <c r="I17" s="328"/>
      <c r="J17" s="328"/>
      <c r="K17" s="328"/>
      <c r="L17" s="329"/>
      <c r="M17" s="132"/>
      <c r="N17" s="46"/>
      <c r="O17" s="31"/>
      <c r="P17" s="320" t="s">
        <v>71</v>
      </c>
      <c r="Q17" s="321"/>
      <c r="R17" s="321"/>
      <c r="S17" s="321"/>
      <c r="T17" s="321"/>
      <c r="U17" s="321"/>
      <c r="V17" s="322"/>
      <c r="W17" s="320" t="s">
        <v>72</v>
      </c>
      <c r="X17" s="321"/>
      <c r="Y17" s="322"/>
      <c r="Z17" s="40"/>
    </row>
    <row r="18" spans="1:26" ht="20.100000000000001" customHeight="1" x14ac:dyDescent="0.35">
      <c r="B18" s="130"/>
      <c r="C18" s="327"/>
      <c r="D18" s="328"/>
      <c r="E18" s="328"/>
      <c r="F18" s="328"/>
      <c r="G18" s="328"/>
      <c r="H18" s="328"/>
      <c r="I18" s="328"/>
      <c r="J18" s="328"/>
      <c r="K18" s="328"/>
      <c r="L18" s="329"/>
      <c r="M18" s="132"/>
      <c r="N18" s="39"/>
      <c r="O18" s="31"/>
      <c r="P18" s="307"/>
      <c r="Q18" s="308"/>
      <c r="R18" s="308"/>
      <c r="S18" s="308"/>
      <c r="T18" s="308"/>
      <c r="U18" s="308"/>
      <c r="V18" s="309"/>
      <c r="W18" s="335"/>
      <c r="X18" s="336"/>
      <c r="Y18" s="337"/>
      <c r="Z18" s="40"/>
    </row>
    <row r="19" spans="1:26" ht="20.100000000000001" customHeight="1" x14ac:dyDescent="0.35">
      <c r="B19" s="130"/>
      <c r="C19" s="327"/>
      <c r="D19" s="328"/>
      <c r="E19" s="328"/>
      <c r="F19" s="328"/>
      <c r="G19" s="328"/>
      <c r="H19" s="328"/>
      <c r="I19" s="328"/>
      <c r="J19" s="328"/>
      <c r="K19" s="328"/>
      <c r="L19" s="329"/>
      <c r="M19" s="132"/>
      <c r="N19" s="39"/>
      <c r="O19" s="31"/>
      <c r="P19" s="372"/>
      <c r="Q19" s="373"/>
      <c r="R19" s="373"/>
      <c r="S19" s="373"/>
      <c r="T19" s="373"/>
      <c r="U19" s="373"/>
      <c r="V19" s="374"/>
      <c r="W19" s="304"/>
      <c r="X19" s="305"/>
      <c r="Y19" s="306"/>
      <c r="Z19" s="40"/>
    </row>
    <row r="20" spans="1:26" ht="20.100000000000001" customHeight="1" x14ac:dyDescent="0.35">
      <c r="B20" s="130"/>
      <c r="C20" s="327"/>
      <c r="D20" s="328"/>
      <c r="E20" s="328"/>
      <c r="F20" s="328"/>
      <c r="G20" s="328"/>
      <c r="H20" s="328"/>
      <c r="I20" s="328"/>
      <c r="J20" s="328"/>
      <c r="K20" s="328"/>
      <c r="L20" s="329"/>
      <c r="M20" s="132"/>
      <c r="N20" s="39"/>
      <c r="O20" s="31"/>
      <c r="P20" s="372"/>
      <c r="Q20" s="373"/>
      <c r="R20" s="373"/>
      <c r="S20" s="373"/>
      <c r="T20" s="373"/>
      <c r="U20" s="373"/>
      <c r="V20" s="374"/>
      <c r="W20" s="304"/>
      <c r="X20" s="305"/>
      <c r="Y20" s="306"/>
      <c r="Z20" s="40"/>
    </row>
    <row r="21" spans="1:26" ht="20.100000000000001" customHeight="1" x14ac:dyDescent="0.35">
      <c r="B21" s="130"/>
      <c r="C21" s="327"/>
      <c r="D21" s="328"/>
      <c r="E21" s="328"/>
      <c r="F21" s="328"/>
      <c r="G21" s="328"/>
      <c r="H21" s="328"/>
      <c r="I21" s="328"/>
      <c r="J21" s="328"/>
      <c r="K21" s="328"/>
      <c r="L21" s="329"/>
      <c r="M21" s="132"/>
      <c r="N21" s="39"/>
      <c r="O21" s="31"/>
      <c r="P21" s="372"/>
      <c r="Q21" s="373"/>
      <c r="R21" s="373"/>
      <c r="S21" s="373"/>
      <c r="T21" s="373"/>
      <c r="U21" s="373"/>
      <c r="V21" s="374"/>
      <c r="W21" s="304"/>
      <c r="X21" s="305"/>
      <c r="Y21" s="306"/>
      <c r="Z21" s="40"/>
    </row>
    <row r="22" spans="1:26" ht="20.100000000000001" customHeight="1" x14ac:dyDescent="0.35">
      <c r="B22" s="130"/>
      <c r="C22" s="327"/>
      <c r="D22" s="328"/>
      <c r="E22" s="328"/>
      <c r="F22" s="328"/>
      <c r="G22" s="328"/>
      <c r="H22" s="328"/>
      <c r="I22" s="328"/>
      <c r="J22" s="328"/>
      <c r="K22" s="328"/>
      <c r="L22" s="329"/>
      <c r="M22" s="132"/>
      <c r="N22" s="39"/>
      <c r="O22" s="31"/>
      <c r="P22" s="372"/>
      <c r="Q22" s="373"/>
      <c r="R22" s="373"/>
      <c r="S22" s="373"/>
      <c r="T22" s="373"/>
      <c r="U22" s="373"/>
      <c r="V22" s="374"/>
      <c r="W22" s="314"/>
      <c r="X22" s="315"/>
      <c r="Y22" s="316"/>
      <c r="Z22" s="40"/>
    </row>
    <row r="23" spans="1:26" ht="20.100000000000001" customHeight="1" x14ac:dyDescent="0.35">
      <c r="B23" s="130"/>
      <c r="C23" s="327"/>
      <c r="D23" s="328"/>
      <c r="E23" s="328"/>
      <c r="F23" s="328"/>
      <c r="G23" s="328"/>
      <c r="H23" s="328"/>
      <c r="I23" s="328"/>
      <c r="J23" s="328"/>
      <c r="K23" s="328"/>
      <c r="L23" s="329"/>
      <c r="M23" s="132"/>
      <c r="N23" s="39"/>
      <c r="O23" s="31"/>
      <c r="P23" s="372"/>
      <c r="Q23" s="373"/>
      <c r="R23" s="373"/>
      <c r="S23" s="373"/>
      <c r="T23" s="373"/>
      <c r="U23" s="373"/>
      <c r="V23" s="374"/>
      <c r="W23" s="314"/>
      <c r="X23" s="315"/>
      <c r="Y23" s="316"/>
      <c r="Z23" s="40"/>
    </row>
    <row r="24" spans="1:26" ht="20.100000000000001" customHeight="1" x14ac:dyDescent="0.35">
      <c r="B24" s="130"/>
      <c r="C24" s="327"/>
      <c r="D24" s="328"/>
      <c r="E24" s="328"/>
      <c r="F24" s="328"/>
      <c r="G24" s="328"/>
      <c r="H24" s="328"/>
      <c r="I24" s="328"/>
      <c r="J24" s="328"/>
      <c r="K24" s="328"/>
      <c r="L24" s="329"/>
      <c r="M24" s="132"/>
      <c r="N24" s="39"/>
      <c r="O24" s="31"/>
      <c r="P24" s="372"/>
      <c r="Q24" s="373"/>
      <c r="R24" s="373"/>
      <c r="S24" s="373"/>
      <c r="T24" s="373"/>
      <c r="U24" s="373"/>
      <c r="V24" s="374"/>
      <c r="W24" s="314"/>
      <c r="X24" s="315"/>
      <c r="Y24" s="316"/>
      <c r="Z24" s="40"/>
    </row>
    <row r="25" spans="1:26" ht="20.100000000000001" customHeight="1" x14ac:dyDescent="0.35">
      <c r="B25" s="130"/>
      <c r="C25" s="327"/>
      <c r="D25" s="328"/>
      <c r="E25" s="328"/>
      <c r="F25" s="328"/>
      <c r="G25" s="328"/>
      <c r="H25" s="328"/>
      <c r="I25" s="328"/>
      <c r="J25" s="328"/>
      <c r="K25" s="328"/>
      <c r="L25" s="329"/>
      <c r="M25" s="132"/>
      <c r="N25" s="39"/>
      <c r="O25" s="31"/>
      <c r="P25" s="372"/>
      <c r="Q25" s="373"/>
      <c r="R25" s="373"/>
      <c r="S25" s="373"/>
      <c r="T25" s="373"/>
      <c r="U25" s="373"/>
      <c r="V25" s="374"/>
      <c r="W25" s="314"/>
      <c r="X25" s="315"/>
      <c r="Y25" s="316"/>
      <c r="Z25" s="40"/>
    </row>
    <row r="26" spans="1:26" ht="16.5" customHeight="1" x14ac:dyDescent="0.35">
      <c r="A26" s="39"/>
      <c r="B26" s="130"/>
      <c r="C26" s="125"/>
      <c r="D26" s="39"/>
      <c r="E26" s="39"/>
      <c r="F26" s="39"/>
      <c r="G26" s="39"/>
      <c r="H26" s="39"/>
      <c r="I26" s="39"/>
      <c r="J26" s="39"/>
      <c r="K26" s="39"/>
      <c r="L26" s="136"/>
      <c r="M26" s="132"/>
      <c r="N26" s="39"/>
      <c r="O26" s="31"/>
      <c r="P26" s="332"/>
      <c r="Q26" s="333"/>
      <c r="R26" s="333"/>
      <c r="S26" s="333"/>
      <c r="T26" s="333"/>
      <c r="U26" s="333"/>
      <c r="V26" s="334"/>
      <c r="W26" s="366"/>
      <c r="X26" s="367"/>
      <c r="Y26" s="368"/>
      <c r="Z26" s="40"/>
    </row>
    <row r="27" spans="1:26" ht="18" customHeight="1" x14ac:dyDescent="0.35">
      <c r="A27" s="39"/>
      <c r="B27" s="130"/>
      <c r="C27" s="330" t="s">
        <v>103</v>
      </c>
      <c r="D27" s="331"/>
      <c r="E27" s="323" t="s">
        <v>104</v>
      </c>
      <c r="F27" s="323"/>
      <c r="G27" s="323"/>
      <c r="H27" s="323"/>
      <c r="I27" s="323"/>
      <c r="J27" s="126"/>
      <c r="K27" s="126"/>
      <c r="L27" s="136"/>
      <c r="M27" s="132"/>
      <c r="N27" s="39"/>
      <c r="O27" s="31"/>
      <c r="P27" s="369"/>
      <c r="Q27" s="370"/>
      <c r="R27" s="370"/>
      <c r="S27" s="370"/>
      <c r="T27" s="370"/>
      <c r="U27" s="370"/>
      <c r="V27" s="371"/>
      <c r="W27" s="385"/>
      <c r="X27" s="386"/>
      <c r="Y27" s="387"/>
      <c r="Z27" s="40"/>
    </row>
    <row r="28" spans="1:26" ht="20.25" customHeight="1" thickBot="1" x14ac:dyDescent="0.4">
      <c r="A28" s="39"/>
      <c r="B28" s="130"/>
      <c r="C28" s="391" t="s">
        <v>53</v>
      </c>
      <c r="D28" s="392"/>
      <c r="E28" s="392"/>
      <c r="F28" s="392"/>
      <c r="G28" s="392"/>
      <c r="H28" s="351" t="s">
        <v>105</v>
      </c>
      <c r="I28" s="351"/>
      <c r="J28" s="351"/>
      <c r="K28" s="351"/>
      <c r="L28" s="352"/>
      <c r="M28" s="132"/>
      <c r="N28" s="39"/>
      <c r="O28" s="31"/>
      <c r="P28" s="376"/>
      <c r="Q28" s="377"/>
      <c r="R28" s="377"/>
      <c r="S28" s="377"/>
      <c r="T28" s="377"/>
      <c r="U28" s="377"/>
      <c r="V28" s="378"/>
      <c r="W28" s="388"/>
      <c r="X28" s="389"/>
      <c r="Y28" s="390"/>
      <c r="Z28" s="40"/>
    </row>
    <row r="29" spans="1:26" ht="19.5" customHeight="1" thickBot="1" x14ac:dyDescent="0.4">
      <c r="A29" s="39"/>
      <c r="B29" s="130"/>
      <c r="C29" s="133"/>
      <c r="D29" s="133"/>
      <c r="E29" s="133"/>
      <c r="F29" s="133"/>
      <c r="G29" s="133"/>
      <c r="H29" s="133"/>
      <c r="I29" s="133"/>
      <c r="J29" s="133"/>
      <c r="K29" s="133"/>
      <c r="L29" s="131"/>
      <c r="M29" s="132"/>
      <c r="N29" s="39"/>
      <c r="O29" s="31"/>
      <c r="P29" s="379" t="s">
        <v>82</v>
      </c>
      <c r="Q29" s="380"/>
      <c r="R29" s="380"/>
      <c r="S29" s="380"/>
      <c r="T29" s="380"/>
      <c r="U29" s="380"/>
      <c r="V29" s="380"/>
      <c r="W29" s="381">
        <f>SUM(W18:Y28)</f>
        <v>0</v>
      </c>
      <c r="X29" s="382"/>
      <c r="Y29" s="383"/>
      <c r="Z29" s="40"/>
    </row>
    <row r="30" spans="1:26" ht="19.5" customHeight="1" thickBot="1" x14ac:dyDescent="0.35">
      <c r="A30" s="39"/>
      <c r="B30" s="130"/>
      <c r="C30" s="310" t="s">
        <v>74</v>
      </c>
      <c r="D30" s="347"/>
      <c r="E30" s="347"/>
      <c r="F30" s="347"/>
      <c r="G30" s="347"/>
      <c r="H30" s="347"/>
      <c r="I30" s="347"/>
      <c r="J30" s="311"/>
      <c r="K30" s="310" t="s">
        <v>16</v>
      </c>
      <c r="L30" s="311"/>
      <c r="M30" s="132"/>
      <c r="N30" s="39"/>
      <c r="O30" s="34"/>
      <c r="P30" s="41"/>
      <c r="Q30" s="41"/>
      <c r="R30" s="41"/>
      <c r="S30" s="41"/>
      <c r="T30" s="41"/>
      <c r="U30" s="41"/>
      <c r="V30" s="41"/>
      <c r="W30" s="41"/>
      <c r="X30" s="41"/>
      <c r="Y30" s="41"/>
      <c r="Z30" s="42"/>
    </row>
    <row r="31" spans="1:26" ht="18.75" customHeight="1" thickBot="1" x14ac:dyDescent="0.35">
      <c r="B31" s="130"/>
      <c r="C31" s="348"/>
      <c r="D31" s="349"/>
      <c r="E31" s="349"/>
      <c r="F31" s="349"/>
      <c r="G31" s="349"/>
      <c r="H31" s="349"/>
      <c r="I31" s="349"/>
      <c r="J31" s="350"/>
      <c r="K31" s="355"/>
      <c r="L31" s="356"/>
      <c r="M31" s="132"/>
      <c r="N31" s="39"/>
    </row>
    <row r="32" spans="1:26" ht="19.5" customHeight="1" thickBot="1" x14ac:dyDescent="0.35">
      <c r="B32" s="134"/>
      <c r="C32" s="41"/>
      <c r="D32" s="41"/>
      <c r="E32" s="41"/>
      <c r="F32" s="41"/>
      <c r="G32" s="41"/>
      <c r="H32" s="41"/>
      <c r="I32" s="41"/>
      <c r="J32" s="41"/>
      <c r="K32" s="41"/>
      <c r="L32" s="41"/>
      <c r="M32" s="135"/>
      <c r="N32" s="39"/>
      <c r="O32" s="30"/>
      <c r="P32" s="37"/>
      <c r="Q32" s="37"/>
      <c r="R32" s="37"/>
      <c r="S32" s="37"/>
      <c r="T32" s="37"/>
      <c r="U32" s="37"/>
      <c r="V32" s="37"/>
      <c r="W32" s="37"/>
      <c r="X32" s="37"/>
      <c r="Y32" s="37"/>
      <c r="Z32" s="38"/>
    </row>
    <row r="33" spans="1:26" ht="15.75" customHeight="1" thickBot="1" x14ac:dyDescent="0.4">
      <c r="C33" s="39"/>
      <c r="D33" s="39"/>
      <c r="E33" s="39"/>
      <c r="F33" s="39"/>
      <c r="G33" s="39"/>
      <c r="H33" s="39"/>
      <c r="I33" s="39"/>
      <c r="J33" s="39"/>
      <c r="K33" s="39"/>
      <c r="L33" s="39"/>
      <c r="N33" s="39"/>
      <c r="O33" s="31"/>
      <c r="P33" s="317" t="s">
        <v>83</v>
      </c>
      <c r="Q33" s="318"/>
      <c r="R33" s="318"/>
      <c r="S33" s="318"/>
      <c r="T33" s="318"/>
      <c r="U33" s="318"/>
      <c r="V33" s="318"/>
      <c r="W33" s="318"/>
      <c r="X33" s="318"/>
      <c r="Y33" s="319"/>
      <c r="Z33" s="55"/>
    </row>
    <row r="34" spans="1:26" ht="15" thickBot="1" x14ac:dyDescent="0.35">
      <c r="L34" s="39"/>
      <c r="N34" s="39"/>
      <c r="O34" s="31"/>
      <c r="P34" s="57"/>
      <c r="Q34" s="57"/>
      <c r="R34" s="57"/>
      <c r="S34" s="57"/>
      <c r="T34" s="57"/>
      <c r="U34" s="57"/>
      <c r="V34" s="57"/>
      <c r="W34" s="57"/>
      <c r="X34" s="57"/>
      <c r="Y34" s="57"/>
      <c r="Z34" s="55"/>
    </row>
    <row r="35" spans="1:26" ht="19.5" customHeight="1" x14ac:dyDescent="0.3">
      <c r="A35" s="39"/>
      <c r="B35" s="39"/>
      <c r="C35" s="39"/>
      <c r="D35" s="39"/>
      <c r="E35" s="39"/>
      <c r="F35" s="39"/>
      <c r="G35" s="39"/>
      <c r="H35" s="39"/>
      <c r="I35" s="39"/>
      <c r="J35" s="39"/>
      <c r="K35" s="39"/>
      <c r="L35" s="39"/>
      <c r="M35" s="39"/>
      <c r="N35" s="39"/>
      <c r="O35" s="31"/>
      <c r="P35" s="324" t="s">
        <v>81</v>
      </c>
      <c r="Q35" s="325"/>
      <c r="R35" s="325"/>
      <c r="S35" s="325"/>
      <c r="T35" s="325"/>
      <c r="U35" s="325"/>
      <c r="V35" s="325"/>
      <c r="W35" s="325"/>
      <c r="X35" s="325"/>
      <c r="Y35" s="326"/>
      <c r="Z35" s="40"/>
    </row>
    <row r="36" spans="1:26" ht="15.75" customHeight="1" x14ac:dyDescent="0.3">
      <c r="A36" s="39"/>
      <c r="B36" s="39"/>
      <c r="L36" s="39"/>
      <c r="M36" s="39"/>
      <c r="N36" s="39"/>
      <c r="O36" s="31"/>
      <c r="P36" s="327"/>
      <c r="Q36" s="328"/>
      <c r="R36" s="328"/>
      <c r="S36" s="328"/>
      <c r="T36" s="328"/>
      <c r="U36" s="328"/>
      <c r="V36" s="328"/>
      <c r="W36" s="328"/>
      <c r="X36" s="328"/>
      <c r="Y36" s="329"/>
      <c r="Z36" s="40"/>
    </row>
    <row r="37" spans="1:26" ht="19.5" customHeight="1" x14ac:dyDescent="0.3">
      <c r="B37" s="39"/>
      <c r="L37" s="39"/>
      <c r="M37" s="39"/>
      <c r="N37" s="39"/>
      <c r="O37" s="31"/>
      <c r="P37" s="327"/>
      <c r="Q37" s="328"/>
      <c r="R37" s="328"/>
      <c r="S37" s="328"/>
      <c r="T37" s="328"/>
      <c r="U37" s="328"/>
      <c r="V37" s="328"/>
      <c r="W37" s="328"/>
      <c r="X37" s="328"/>
      <c r="Y37" s="329"/>
      <c r="Z37" s="40"/>
    </row>
    <row r="38" spans="1:26" ht="19.5" customHeight="1" x14ac:dyDescent="0.3">
      <c r="B38" s="39"/>
      <c r="L38" s="44"/>
      <c r="M38" s="39"/>
      <c r="N38" s="39"/>
      <c r="O38" s="31"/>
      <c r="P38" s="327"/>
      <c r="Q38" s="328"/>
      <c r="R38" s="328"/>
      <c r="S38" s="328"/>
      <c r="T38" s="328"/>
      <c r="U38" s="328"/>
      <c r="V38" s="328"/>
      <c r="W38" s="328"/>
      <c r="X38" s="328"/>
      <c r="Y38" s="329"/>
      <c r="Z38" s="40"/>
    </row>
    <row r="39" spans="1:26" ht="15" customHeight="1" x14ac:dyDescent="0.3">
      <c r="B39" s="39"/>
      <c r="L39" s="39"/>
      <c r="M39" s="39"/>
      <c r="N39" s="39"/>
      <c r="O39" s="31"/>
      <c r="P39" s="327"/>
      <c r="Q39" s="328"/>
      <c r="R39" s="328"/>
      <c r="S39" s="328"/>
      <c r="T39" s="328"/>
      <c r="U39" s="328"/>
      <c r="V39" s="328"/>
      <c r="W39" s="328"/>
      <c r="X39" s="328"/>
      <c r="Y39" s="329"/>
      <c r="Z39" s="40"/>
    </row>
    <row r="40" spans="1:26" ht="15" customHeight="1" x14ac:dyDescent="0.3">
      <c r="B40" s="39"/>
      <c r="L40" s="39"/>
      <c r="M40" s="39"/>
      <c r="N40" s="39"/>
      <c r="O40" s="31"/>
      <c r="P40" s="327"/>
      <c r="Q40" s="328"/>
      <c r="R40" s="328"/>
      <c r="S40" s="328"/>
      <c r="T40" s="328"/>
      <c r="U40" s="328"/>
      <c r="V40" s="328"/>
      <c r="W40" s="328"/>
      <c r="X40" s="328"/>
      <c r="Y40" s="329"/>
      <c r="Z40" s="40"/>
    </row>
    <row r="41" spans="1:26" ht="33.75" customHeight="1" x14ac:dyDescent="0.3">
      <c r="B41" s="39"/>
      <c r="D41" s="58"/>
      <c r="L41" s="39"/>
      <c r="M41" s="39"/>
      <c r="N41" s="39"/>
      <c r="O41" s="31"/>
      <c r="P41" s="327"/>
      <c r="Q41" s="328"/>
      <c r="R41" s="328"/>
      <c r="S41" s="328"/>
      <c r="T41" s="328"/>
      <c r="U41" s="328"/>
      <c r="V41" s="328"/>
      <c r="W41" s="328"/>
      <c r="X41" s="328"/>
      <c r="Y41" s="329"/>
      <c r="Z41" s="40"/>
    </row>
    <row r="42" spans="1:26" ht="44.25" customHeight="1" thickBot="1" x14ac:dyDescent="0.35">
      <c r="B42" s="39"/>
      <c r="L42" s="39"/>
      <c r="M42" s="39"/>
      <c r="N42" s="39"/>
      <c r="O42" s="31"/>
      <c r="P42" s="353" t="s">
        <v>76</v>
      </c>
      <c r="Q42" s="354"/>
      <c r="R42" s="354"/>
      <c r="S42" s="354"/>
      <c r="T42" s="351" t="s">
        <v>75</v>
      </c>
      <c r="U42" s="351"/>
      <c r="V42" s="351"/>
      <c r="W42" s="351"/>
      <c r="X42" s="351"/>
      <c r="Y42" s="352"/>
      <c r="Z42" s="40"/>
    </row>
    <row r="43" spans="1:26" ht="16.2" thickBot="1" x14ac:dyDescent="0.35">
      <c r="B43" s="39"/>
      <c r="L43" s="39"/>
      <c r="M43" s="39"/>
      <c r="N43" s="39"/>
      <c r="O43" s="31"/>
      <c r="P43" s="54"/>
      <c r="Q43" s="54"/>
      <c r="R43" s="54"/>
      <c r="S43" s="59"/>
      <c r="T43" s="56"/>
      <c r="U43" s="43"/>
      <c r="V43" s="43"/>
      <c r="W43" s="43"/>
      <c r="X43" s="43"/>
      <c r="Y43" s="43"/>
      <c r="Z43" s="40"/>
    </row>
    <row r="44" spans="1:26" ht="18.600000000000001" thickBot="1" x14ac:dyDescent="0.4">
      <c r="B44" s="39"/>
      <c r="L44" s="39"/>
      <c r="M44" s="39"/>
      <c r="N44" s="39"/>
      <c r="O44" s="31"/>
      <c r="P44" s="338" t="s">
        <v>77</v>
      </c>
      <c r="Q44" s="339"/>
      <c r="R44" s="339"/>
      <c r="S44" s="339"/>
      <c r="T44" s="339"/>
      <c r="U44" s="339"/>
      <c r="V44" s="339"/>
      <c r="W44" s="339"/>
      <c r="X44" s="339"/>
      <c r="Y44" s="340"/>
      <c r="Z44" s="40"/>
    </row>
    <row r="45" spans="1:26" ht="15" customHeight="1" x14ac:dyDescent="0.3">
      <c r="B45" s="39"/>
      <c r="L45" s="39"/>
      <c r="M45" s="39"/>
      <c r="N45" s="39"/>
      <c r="O45" s="31"/>
      <c r="P45" s="341"/>
      <c r="Q45" s="342"/>
      <c r="R45" s="342"/>
      <c r="S45" s="342"/>
      <c r="T45" s="342"/>
      <c r="U45" s="342"/>
      <c r="V45" s="342"/>
      <c r="W45" s="342"/>
      <c r="X45" s="342"/>
      <c r="Y45" s="343"/>
      <c r="Z45" s="40"/>
    </row>
    <row r="46" spans="1:26" ht="74.25" customHeight="1" thickBot="1" x14ac:dyDescent="0.35">
      <c r="B46" s="39"/>
      <c r="L46" s="39"/>
      <c r="M46" s="39"/>
      <c r="N46" s="39"/>
      <c r="O46" s="31"/>
      <c r="P46" s="344"/>
      <c r="Q46" s="345"/>
      <c r="R46" s="345"/>
      <c r="S46" s="345"/>
      <c r="T46" s="345"/>
      <c r="U46" s="345"/>
      <c r="V46" s="345"/>
      <c r="W46" s="345"/>
      <c r="X46" s="345"/>
      <c r="Y46" s="346"/>
      <c r="Z46" s="40"/>
    </row>
    <row r="47" spans="1:26" ht="15" thickBot="1" x14ac:dyDescent="0.35">
      <c r="B47" s="39"/>
      <c r="L47" s="39"/>
      <c r="M47" s="39"/>
      <c r="N47" s="39"/>
      <c r="O47" s="34"/>
      <c r="P47" s="41"/>
      <c r="Q47" s="124"/>
      <c r="R47" s="41"/>
      <c r="S47" s="41"/>
      <c r="T47" s="41"/>
      <c r="U47" s="41"/>
      <c r="V47" s="41"/>
      <c r="W47" s="41"/>
      <c r="X47" s="41"/>
      <c r="Y47" s="41"/>
      <c r="Z47" s="42"/>
    </row>
    <row r="48" spans="1:26" x14ac:dyDescent="0.3">
      <c r="B48" s="39"/>
      <c r="L48" s="39"/>
      <c r="M48" s="39"/>
      <c r="N48" s="39"/>
    </row>
    <row r="49" spans="2:13" x14ac:dyDescent="0.3">
      <c r="B49" s="39"/>
      <c r="L49" s="39"/>
      <c r="M49" s="39"/>
    </row>
    <row r="50" spans="2:13" x14ac:dyDescent="0.3">
      <c r="B50" s="39"/>
      <c r="M50" s="39"/>
    </row>
    <row r="51" spans="2:13" x14ac:dyDescent="0.3">
      <c r="B51" s="39"/>
      <c r="M51" s="39"/>
    </row>
    <row r="52" spans="2:13" x14ac:dyDescent="0.3">
      <c r="B52" s="39"/>
      <c r="M52" s="39"/>
    </row>
    <row r="53" spans="2:13" x14ac:dyDescent="0.3">
      <c r="B53" s="39"/>
      <c r="C53" s="39"/>
      <c r="D53" s="39"/>
      <c r="E53" s="39"/>
      <c r="F53" s="39"/>
      <c r="G53" s="39"/>
      <c r="H53" s="39"/>
      <c r="I53" s="39"/>
      <c r="J53" s="39"/>
      <c r="K53" s="39"/>
      <c r="M53" s="39"/>
    </row>
    <row r="54" spans="2:13" x14ac:dyDescent="0.3">
      <c r="B54" s="39"/>
      <c r="M54" s="39"/>
    </row>
    <row r="55" spans="2:13" x14ac:dyDescent="0.3">
      <c r="B55" s="39"/>
    </row>
  </sheetData>
  <sheetProtection selectLockedCells="1"/>
  <mergeCells count="50">
    <mergeCell ref="B2:Z2"/>
    <mergeCell ref="E4:Z4"/>
    <mergeCell ref="P35:Y41"/>
    <mergeCell ref="P24:V24"/>
    <mergeCell ref="P25:V25"/>
    <mergeCell ref="W25:Y25"/>
    <mergeCell ref="W24:Y24"/>
    <mergeCell ref="P33:Y33"/>
    <mergeCell ref="P28:V28"/>
    <mergeCell ref="P29:V29"/>
    <mergeCell ref="W29:Y29"/>
    <mergeCell ref="B4:D4"/>
    <mergeCell ref="W27:Y27"/>
    <mergeCell ref="W28:Y28"/>
    <mergeCell ref="C28:G28"/>
    <mergeCell ref="B6:D6"/>
    <mergeCell ref="P11:Y15"/>
    <mergeCell ref="W26:Y26"/>
    <mergeCell ref="P27:V27"/>
    <mergeCell ref="W21:Y21"/>
    <mergeCell ref="W23:Y23"/>
    <mergeCell ref="P19:V19"/>
    <mergeCell ref="P20:V20"/>
    <mergeCell ref="P21:V21"/>
    <mergeCell ref="P22:V22"/>
    <mergeCell ref="P23:V23"/>
    <mergeCell ref="P44:Y44"/>
    <mergeCell ref="P45:Y46"/>
    <mergeCell ref="C30:J30"/>
    <mergeCell ref="C31:J31"/>
    <mergeCell ref="H28:L28"/>
    <mergeCell ref="T42:Y42"/>
    <mergeCell ref="P42:S42"/>
    <mergeCell ref="K31:L31"/>
    <mergeCell ref="X5:Z5"/>
    <mergeCell ref="W19:Y19"/>
    <mergeCell ref="W20:Y20"/>
    <mergeCell ref="P18:V18"/>
    <mergeCell ref="K30:L30"/>
    <mergeCell ref="E6:Z6"/>
    <mergeCell ref="W22:Y22"/>
    <mergeCell ref="P9:Y9"/>
    <mergeCell ref="P17:V17"/>
    <mergeCell ref="W17:Y17"/>
    <mergeCell ref="C9:L9"/>
    <mergeCell ref="E27:I27"/>
    <mergeCell ref="C11:L25"/>
    <mergeCell ref="C27:D27"/>
    <mergeCell ref="P26:V26"/>
    <mergeCell ref="W18:Y18"/>
  </mergeCells>
  <hyperlinks>
    <hyperlink ref="T42" r:id="rId1"/>
    <hyperlink ref="E27" r:id="rId2"/>
    <hyperlink ref="H28" r:id="rId3"/>
  </hyperlinks>
  <printOptions horizontalCentered="1"/>
  <pageMargins left="0" right="0" top="0" bottom="0" header="0" footer="0"/>
  <pageSetup scale="5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1:AD73"/>
  <sheetViews>
    <sheetView zoomScaleNormal="100" workbookViewId="0">
      <selection activeCell="C12" sqref="C12:K22"/>
    </sheetView>
  </sheetViews>
  <sheetFormatPr defaultColWidth="9.109375" defaultRowHeight="14.4" x14ac:dyDescent="0.3"/>
  <cols>
    <col min="1" max="1" width="3.88671875" style="25" customWidth="1"/>
    <col min="2" max="2" width="3.6640625" style="25" customWidth="1"/>
    <col min="3" max="3" width="21.33203125" style="25" customWidth="1"/>
    <col min="4" max="4" width="11.33203125" style="25" customWidth="1"/>
    <col min="5" max="5" width="17" style="25" customWidth="1"/>
    <col min="6" max="6" width="8.6640625" style="25" customWidth="1"/>
    <col min="7" max="10" width="9.109375" style="25"/>
    <col min="11" max="11" width="41.5546875" style="25" customWidth="1"/>
    <col min="12" max="12" width="3.6640625" style="25" customWidth="1"/>
    <col min="13" max="14" width="0.5546875" style="25" customWidth="1"/>
    <col min="15" max="15" width="0.44140625" style="25" customWidth="1"/>
    <col min="16" max="16" width="6.5546875" style="25" customWidth="1"/>
    <col min="17" max="17" width="4.44140625" style="25" customWidth="1"/>
    <col min="18" max="19" width="9.109375" style="25"/>
    <col min="20" max="20" width="14.88671875" style="25" customWidth="1"/>
    <col min="21" max="24" width="9.109375" style="25"/>
    <col min="25" max="25" width="20" style="25" customWidth="1"/>
    <col min="26" max="26" width="6.6640625" style="25" customWidth="1"/>
    <col min="27" max="27" width="3.44140625" style="25" customWidth="1"/>
    <col min="28" max="28" width="4.33203125" style="25" customWidth="1"/>
    <col min="29" max="16384" width="9.109375" style="25"/>
  </cols>
  <sheetData>
    <row r="1" spans="2:26" ht="15" thickBot="1" x14ac:dyDescent="0.35"/>
    <row r="2" spans="2:26" ht="26.4" thickBot="1" x14ac:dyDescent="0.55000000000000004">
      <c r="B2" s="458" t="s">
        <v>396</v>
      </c>
      <c r="C2" s="459"/>
      <c r="D2" s="459"/>
      <c r="E2" s="459"/>
      <c r="F2" s="459"/>
      <c r="G2" s="459"/>
      <c r="H2" s="459"/>
      <c r="I2" s="459"/>
      <c r="J2" s="459"/>
      <c r="K2" s="459"/>
      <c r="L2" s="459"/>
      <c r="M2" s="459"/>
      <c r="N2" s="459"/>
      <c r="O2" s="459"/>
      <c r="P2" s="459"/>
      <c r="Q2" s="459"/>
      <c r="R2" s="459"/>
      <c r="S2" s="459"/>
      <c r="T2" s="459"/>
      <c r="U2" s="459"/>
      <c r="V2" s="459"/>
      <c r="W2" s="459"/>
      <c r="X2" s="459"/>
      <c r="Y2" s="459"/>
      <c r="Z2" s="460"/>
    </row>
    <row r="3" spans="2:26" ht="26.4" thickBot="1" x14ac:dyDescent="0.55000000000000004">
      <c r="B3" s="97"/>
      <c r="C3" s="97"/>
      <c r="D3" s="97"/>
      <c r="E3" s="97"/>
      <c r="F3" s="97"/>
      <c r="G3" s="97"/>
      <c r="H3" s="97"/>
      <c r="I3" s="97"/>
      <c r="J3" s="97"/>
      <c r="K3" s="97"/>
      <c r="L3" s="97"/>
      <c r="M3" s="97"/>
      <c r="N3" s="97"/>
      <c r="O3" s="97"/>
      <c r="P3" s="97"/>
      <c r="Q3" s="97"/>
      <c r="R3" s="97"/>
      <c r="S3" s="97"/>
      <c r="T3" s="97"/>
      <c r="U3" s="97"/>
      <c r="V3" s="97"/>
      <c r="W3" s="97"/>
      <c r="X3" s="97"/>
      <c r="Y3" s="97"/>
      <c r="Z3" s="97"/>
    </row>
    <row r="4" spans="2:26" ht="24" thickBot="1" x14ac:dyDescent="0.5">
      <c r="B4" s="461" t="s">
        <v>84</v>
      </c>
      <c r="C4" s="462"/>
      <c r="D4" s="462"/>
      <c r="E4" s="462"/>
      <c r="F4" s="462"/>
      <c r="G4" s="462"/>
      <c r="H4" s="462"/>
      <c r="I4" s="462"/>
      <c r="J4" s="462"/>
      <c r="K4" s="462"/>
      <c r="L4" s="462"/>
      <c r="M4" s="462"/>
      <c r="N4" s="462"/>
      <c r="O4" s="462"/>
      <c r="P4" s="462"/>
      <c r="Q4" s="462"/>
      <c r="R4" s="462"/>
      <c r="S4" s="462"/>
      <c r="T4" s="462"/>
      <c r="U4" s="462"/>
      <c r="V4" s="462"/>
      <c r="W4" s="462"/>
      <c r="X4" s="462"/>
      <c r="Y4" s="462"/>
      <c r="Z4" s="463"/>
    </row>
    <row r="5" spans="2:26" ht="18.600000000000001" thickBot="1" x14ac:dyDescent="0.4">
      <c r="C5" s="29"/>
      <c r="D5" s="29"/>
      <c r="E5" s="29"/>
      <c r="F5" s="29"/>
      <c r="G5" s="29"/>
      <c r="H5" s="29"/>
      <c r="I5" s="29"/>
      <c r="J5" s="29"/>
      <c r="K5" s="29"/>
      <c r="L5" s="29"/>
      <c r="M5" s="29"/>
      <c r="N5" s="29"/>
      <c r="O5" s="29"/>
    </row>
    <row r="6" spans="2:26" ht="15" customHeight="1" thickBot="1" x14ac:dyDescent="0.35">
      <c r="B6" s="30"/>
      <c r="C6" s="37"/>
      <c r="D6" s="37"/>
      <c r="E6" s="37"/>
      <c r="F6" s="37"/>
      <c r="G6" s="37"/>
      <c r="H6" s="37"/>
      <c r="I6" s="37"/>
      <c r="J6" s="37"/>
      <c r="K6" s="37"/>
      <c r="L6" s="38"/>
      <c r="M6" s="26"/>
      <c r="N6" s="26"/>
      <c r="O6" s="26"/>
      <c r="Q6" s="30"/>
      <c r="R6" s="96" t="s">
        <v>41</v>
      </c>
      <c r="S6" s="27"/>
      <c r="T6" s="27"/>
      <c r="U6" s="27"/>
      <c r="V6" s="27"/>
      <c r="W6" s="27"/>
      <c r="X6" s="27"/>
      <c r="Y6" s="27"/>
      <c r="Z6" s="28"/>
    </row>
    <row r="7" spans="2:26" ht="16.2" thickBot="1" x14ac:dyDescent="0.35">
      <c r="B7" s="31"/>
      <c r="C7" s="415" t="s">
        <v>47</v>
      </c>
      <c r="D7" s="416"/>
      <c r="E7" s="416"/>
      <c r="F7" s="416"/>
      <c r="G7" s="416"/>
      <c r="H7" s="416"/>
      <c r="I7" s="416"/>
      <c r="J7" s="417"/>
      <c r="K7" s="39"/>
      <c r="L7" s="40"/>
      <c r="M7" s="26"/>
      <c r="N7" s="26"/>
      <c r="O7" s="26"/>
      <c r="Q7" s="31"/>
      <c r="R7" s="415" t="s">
        <v>42</v>
      </c>
      <c r="S7" s="416"/>
      <c r="T7" s="416"/>
      <c r="U7" s="416"/>
      <c r="V7" s="416"/>
      <c r="W7" s="416"/>
      <c r="X7" s="416"/>
      <c r="Y7" s="417"/>
      <c r="Z7" s="33"/>
    </row>
    <row r="8" spans="2:26" ht="24" customHeight="1" x14ac:dyDescent="0.3">
      <c r="B8" s="31"/>
      <c r="C8" s="467" t="s">
        <v>46</v>
      </c>
      <c r="D8" s="468"/>
      <c r="E8" s="468"/>
      <c r="F8" s="468"/>
      <c r="G8" s="468"/>
      <c r="H8" s="468"/>
      <c r="I8" s="468"/>
      <c r="J8" s="469"/>
      <c r="K8" s="39"/>
      <c r="L8" s="40"/>
      <c r="M8" s="26"/>
      <c r="N8" s="26"/>
      <c r="O8" s="26"/>
      <c r="Q8" s="31"/>
      <c r="R8" s="452" t="s">
        <v>387</v>
      </c>
      <c r="S8" s="453"/>
      <c r="T8" s="453"/>
      <c r="U8" s="453"/>
      <c r="V8" s="453"/>
      <c r="W8" s="453"/>
      <c r="X8" s="453"/>
      <c r="Y8" s="454"/>
      <c r="Z8" s="33"/>
    </row>
    <row r="9" spans="2:26" ht="24" customHeight="1" thickBot="1" x14ac:dyDescent="0.35">
      <c r="B9" s="31"/>
      <c r="C9" s="470"/>
      <c r="D9" s="471"/>
      <c r="E9" s="471"/>
      <c r="F9" s="471"/>
      <c r="G9" s="471"/>
      <c r="H9" s="471"/>
      <c r="I9" s="471"/>
      <c r="J9" s="472"/>
      <c r="K9" s="39"/>
      <c r="L9" s="40"/>
      <c r="M9" s="26"/>
      <c r="N9" s="26"/>
      <c r="O9" s="26"/>
      <c r="Q9" s="31"/>
      <c r="R9" s="455"/>
      <c r="S9" s="456"/>
      <c r="T9" s="456"/>
      <c r="U9" s="456"/>
      <c r="V9" s="456"/>
      <c r="W9" s="456"/>
      <c r="X9" s="456"/>
      <c r="Y9" s="457"/>
      <c r="Z9" s="33"/>
    </row>
    <row r="10" spans="2:26" ht="15" thickBot="1" x14ac:dyDescent="0.35">
      <c r="B10" s="31"/>
      <c r="C10" s="39"/>
      <c r="D10" s="39"/>
      <c r="E10" s="39"/>
      <c r="F10" s="39"/>
      <c r="G10" s="39"/>
      <c r="H10" s="39"/>
      <c r="I10" s="39"/>
      <c r="J10" s="39"/>
      <c r="K10" s="39"/>
      <c r="L10" s="40"/>
      <c r="M10" s="26"/>
      <c r="N10" s="26"/>
      <c r="O10" s="26"/>
      <c r="Q10" s="31"/>
      <c r="R10" s="95"/>
      <c r="S10" s="32"/>
      <c r="T10" s="32"/>
      <c r="U10" s="32"/>
      <c r="V10" s="32"/>
      <c r="W10" s="32"/>
      <c r="X10" s="32"/>
      <c r="Y10" s="32"/>
      <c r="Z10" s="33"/>
    </row>
    <row r="11" spans="2:26" ht="16.2" thickBot="1" x14ac:dyDescent="0.35">
      <c r="B11" s="31"/>
      <c r="C11" s="415" t="s">
        <v>48</v>
      </c>
      <c r="D11" s="416"/>
      <c r="E11" s="416"/>
      <c r="F11" s="416"/>
      <c r="G11" s="416"/>
      <c r="H11" s="416"/>
      <c r="I11" s="416"/>
      <c r="J11" s="416"/>
      <c r="K11" s="417"/>
      <c r="L11" s="40"/>
      <c r="M11" s="26"/>
      <c r="N11" s="26"/>
      <c r="O11" s="26"/>
      <c r="Q11" s="31"/>
      <c r="R11" s="415" t="s">
        <v>43</v>
      </c>
      <c r="S11" s="416"/>
      <c r="T11" s="416"/>
      <c r="U11" s="416"/>
      <c r="V11" s="416"/>
      <c r="W11" s="416"/>
      <c r="X11" s="416"/>
      <c r="Y11" s="417"/>
      <c r="Z11" s="33"/>
    </row>
    <row r="12" spans="2:26" ht="21" customHeight="1" x14ac:dyDescent="0.3">
      <c r="B12" s="31"/>
      <c r="C12" s="409" t="s">
        <v>385</v>
      </c>
      <c r="D12" s="410"/>
      <c r="E12" s="410"/>
      <c r="F12" s="410"/>
      <c r="G12" s="410"/>
      <c r="H12" s="410"/>
      <c r="I12" s="410"/>
      <c r="J12" s="410"/>
      <c r="K12" s="411"/>
      <c r="L12" s="40"/>
      <c r="M12" s="26"/>
      <c r="N12" s="26"/>
      <c r="O12" s="26"/>
      <c r="Q12" s="31"/>
      <c r="R12" s="452" t="s">
        <v>388</v>
      </c>
      <c r="S12" s="453"/>
      <c r="T12" s="453"/>
      <c r="U12" s="453"/>
      <c r="V12" s="453"/>
      <c r="W12" s="453"/>
      <c r="X12" s="453"/>
      <c r="Y12" s="454"/>
      <c r="Z12" s="33"/>
    </row>
    <row r="13" spans="2:26" ht="19.5" customHeight="1" thickBot="1" x14ac:dyDescent="0.35">
      <c r="B13" s="31"/>
      <c r="C13" s="412"/>
      <c r="D13" s="413"/>
      <c r="E13" s="413"/>
      <c r="F13" s="413"/>
      <c r="G13" s="413"/>
      <c r="H13" s="413"/>
      <c r="I13" s="413"/>
      <c r="J13" s="413"/>
      <c r="K13" s="414"/>
      <c r="L13" s="40"/>
      <c r="M13" s="26"/>
      <c r="N13" s="26"/>
      <c r="O13" s="26"/>
      <c r="Q13" s="31"/>
      <c r="R13" s="455"/>
      <c r="S13" s="456"/>
      <c r="T13" s="456"/>
      <c r="U13" s="456"/>
      <c r="V13" s="456"/>
      <c r="W13" s="456"/>
      <c r="X13" s="456"/>
      <c r="Y13" s="457"/>
      <c r="Z13" s="33"/>
    </row>
    <row r="14" spans="2:26" ht="17.25" customHeight="1" thickBot="1" x14ac:dyDescent="0.35">
      <c r="B14" s="31"/>
      <c r="C14" s="412"/>
      <c r="D14" s="413"/>
      <c r="E14" s="413"/>
      <c r="F14" s="413"/>
      <c r="G14" s="413"/>
      <c r="H14" s="413"/>
      <c r="I14" s="413"/>
      <c r="J14" s="413"/>
      <c r="K14" s="414"/>
      <c r="L14" s="40"/>
      <c r="M14" s="26"/>
      <c r="N14" s="26"/>
      <c r="O14" s="26"/>
      <c r="Q14" s="34"/>
      <c r="R14" s="95"/>
      <c r="S14" s="35"/>
      <c r="T14" s="35"/>
      <c r="U14" s="35"/>
      <c r="V14" s="35"/>
      <c r="W14" s="35"/>
      <c r="X14" s="35"/>
      <c r="Y14" s="35"/>
      <c r="Z14" s="36"/>
    </row>
    <row r="15" spans="2:26" ht="15" customHeight="1" x14ac:dyDescent="0.3">
      <c r="B15" s="31"/>
      <c r="C15" s="412"/>
      <c r="D15" s="413"/>
      <c r="E15" s="413"/>
      <c r="F15" s="413"/>
      <c r="G15" s="413"/>
      <c r="H15" s="413"/>
      <c r="I15" s="413"/>
      <c r="J15" s="413"/>
      <c r="K15" s="414"/>
      <c r="L15" s="40"/>
    </row>
    <row r="16" spans="2:26" ht="15" customHeight="1" thickBot="1" x14ac:dyDescent="0.35">
      <c r="B16" s="31"/>
      <c r="C16" s="412"/>
      <c r="D16" s="413"/>
      <c r="E16" s="413"/>
      <c r="F16" s="413"/>
      <c r="G16" s="413"/>
      <c r="H16" s="413"/>
      <c r="I16" s="413"/>
      <c r="J16" s="413"/>
      <c r="K16" s="414"/>
      <c r="L16" s="40"/>
    </row>
    <row r="17" spans="2:26" ht="15" customHeight="1" thickBot="1" x14ac:dyDescent="0.35">
      <c r="B17" s="31"/>
      <c r="C17" s="412"/>
      <c r="D17" s="413"/>
      <c r="E17" s="413"/>
      <c r="F17" s="413"/>
      <c r="G17" s="413"/>
      <c r="H17" s="413"/>
      <c r="I17" s="413"/>
      <c r="J17" s="413"/>
      <c r="K17" s="414"/>
      <c r="L17" s="40"/>
      <c r="Q17" s="30"/>
      <c r="R17" s="37"/>
      <c r="S17" s="37"/>
      <c r="T17" s="37"/>
      <c r="U17" s="37"/>
      <c r="V17" s="37"/>
      <c r="W17" s="37"/>
      <c r="X17" s="37"/>
      <c r="Y17" s="37"/>
      <c r="Z17" s="38"/>
    </row>
    <row r="18" spans="2:26" ht="15" customHeight="1" thickBot="1" x14ac:dyDescent="0.35">
      <c r="B18" s="31"/>
      <c r="C18" s="412"/>
      <c r="D18" s="413"/>
      <c r="E18" s="413"/>
      <c r="F18" s="413"/>
      <c r="G18" s="413"/>
      <c r="H18" s="413"/>
      <c r="I18" s="413"/>
      <c r="J18" s="413"/>
      <c r="K18" s="414"/>
      <c r="L18" s="40"/>
      <c r="Q18" s="31"/>
      <c r="R18" s="415" t="s">
        <v>44</v>
      </c>
      <c r="S18" s="416"/>
      <c r="T18" s="416"/>
      <c r="U18" s="416"/>
      <c r="V18" s="416"/>
      <c r="W18" s="416"/>
      <c r="X18" s="416"/>
      <c r="Y18" s="417"/>
      <c r="Z18" s="40"/>
    </row>
    <row r="19" spans="2:26" ht="22.5" customHeight="1" x14ac:dyDescent="0.3">
      <c r="B19" s="31"/>
      <c r="C19" s="412"/>
      <c r="D19" s="413"/>
      <c r="E19" s="413"/>
      <c r="F19" s="413"/>
      <c r="G19" s="413"/>
      <c r="H19" s="413"/>
      <c r="I19" s="413"/>
      <c r="J19" s="413"/>
      <c r="K19" s="414"/>
      <c r="L19" s="40"/>
      <c r="Q19" s="31"/>
      <c r="R19" s="452" t="s">
        <v>129</v>
      </c>
      <c r="S19" s="453"/>
      <c r="T19" s="453"/>
      <c r="U19" s="453"/>
      <c r="V19" s="453"/>
      <c r="W19" s="453"/>
      <c r="X19" s="453"/>
      <c r="Y19" s="454"/>
      <c r="Z19" s="40"/>
    </row>
    <row r="20" spans="2:26" ht="22.5" customHeight="1" thickBot="1" x14ac:dyDescent="0.35">
      <c r="B20" s="31"/>
      <c r="C20" s="412"/>
      <c r="D20" s="413"/>
      <c r="E20" s="413"/>
      <c r="F20" s="413"/>
      <c r="G20" s="413"/>
      <c r="H20" s="413"/>
      <c r="I20" s="413"/>
      <c r="J20" s="413"/>
      <c r="K20" s="414"/>
      <c r="L20" s="40"/>
      <c r="Q20" s="31"/>
      <c r="R20" s="455"/>
      <c r="S20" s="456"/>
      <c r="T20" s="456"/>
      <c r="U20" s="456"/>
      <c r="V20" s="456"/>
      <c r="W20" s="456"/>
      <c r="X20" s="456"/>
      <c r="Y20" s="457"/>
      <c r="Z20" s="40"/>
    </row>
    <row r="21" spans="2:26" ht="18" customHeight="1" thickBot="1" x14ac:dyDescent="0.35">
      <c r="B21" s="31"/>
      <c r="C21" s="412"/>
      <c r="D21" s="413"/>
      <c r="E21" s="413"/>
      <c r="F21" s="413"/>
      <c r="G21" s="413"/>
      <c r="H21" s="413"/>
      <c r="I21" s="413"/>
      <c r="J21" s="413"/>
      <c r="K21" s="414"/>
      <c r="L21" s="40"/>
      <c r="Q21" s="31"/>
      <c r="R21" s="39"/>
      <c r="S21" s="39"/>
      <c r="T21" s="39"/>
      <c r="U21" s="39"/>
      <c r="V21" s="39"/>
      <c r="W21" s="39"/>
      <c r="X21" s="39"/>
      <c r="Y21" s="39"/>
      <c r="Z21" s="40"/>
    </row>
    <row r="22" spans="2:26" ht="17.25" customHeight="1" thickBot="1" x14ac:dyDescent="0.35">
      <c r="B22" s="31"/>
      <c r="C22" s="412"/>
      <c r="D22" s="413"/>
      <c r="E22" s="413"/>
      <c r="F22" s="413"/>
      <c r="G22" s="413"/>
      <c r="H22" s="413"/>
      <c r="I22" s="413"/>
      <c r="J22" s="413"/>
      <c r="K22" s="414"/>
      <c r="L22" s="40"/>
      <c r="Q22" s="31"/>
      <c r="R22" s="464" t="s">
        <v>45</v>
      </c>
      <c r="S22" s="465"/>
      <c r="T22" s="465"/>
      <c r="U22" s="465"/>
      <c r="V22" s="465"/>
      <c r="W22" s="465"/>
      <c r="X22" s="465"/>
      <c r="Y22" s="466"/>
      <c r="Z22" s="40"/>
    </row>
    <row r="23" spans="2:26" ht="18.75" customHeight="1" x14ac:dyDescent="0.3">
      <c r="B23" s="31"/>
      <c r="C23" s="406" t="s">
        <v>386</v>
      </c>
      <c r="D23" s="407"/>
      <c r="E23" s="407"/>
      <c r="F23" s="407"/>
      <c r="G23" s="407"/>
      <c r="H23" s="407"/>
      <c r="I23" s="407"/>
      <c r="J23" s="407"/>
      <c r="K23" s="408"/>
      <c r="L23" s="40"/>
      <c r="Q23" s="31"/>
      <c r="R23" s="30"/>
      <c r="S23" s="37"/>
      <c r="T23" s="37"/>
      <c r="U23" s="37"/>
      <c r="V23" s="37"/>
      <c r="W23" s="37"/>
      <c r="X23" s="37"/>
      <c r="Y23" s="38"/>
      <c r="Z23" s="40"/>
    </row>
    <row r="24" spans="2:26" ht="15" customHeight="1" x14ac:dyDescent="0.3">
      <c r="B24" s="31"/>
      <c r="C24" s="406"/>
      <c r="D24" s="407"/>
      <c r="E24" s="407"/>
      <c r="F24" s="407"/>
      <c r="G24" s="407"/>
      <c r="H24" s="407"/>
      <c r="I24" s="407"/>
      <c r="J24" s="407"/>
      <c r="K24" s="408"/>
      <c r="L24" s="40"/>
      <c r="Q24" s="31"/>
      <c r="R24" s="444" t="s">
        <v>49</v>
      </c>
      <c r="S24" s="445"/>
      <c r="T24" s="445"/>
      <c r="U24" s="445"/>
      <c r="V24" s="445"/>
      <c r="W24" s="445"/>
      <c r="X24" s="445"/>
      <c r="Y24" s="446"/>
      <c r="Z24" s="40"/>
    </row>
    <row r="25" spans="2:26" ht="15" customHeight="1" x14ac:dyDescent="0.3">
      <c r="B25" s="31"/>
      <c r="C25" s="406"/>
      <c r="D25" s="407"/>
      <c r="E25" s="407"/>
      <c r="F25" s="407"/>
      <c r="G25" s="407"/>
      <c r="H25" s="407"/>
      <c r="I25" s="407"/>
      <c r="J25" s="407"/>
      <c r="K25" s="408"/>
      <c r="L25" s="40"/>
      <c r="Q25" s="31"/>
      <c r="R25" s="444"/>
      <c r="S25" s="445"/>
      <c r="T25" s="445"/>
      <c r="U25" s="445"/>
      <c r="V25" s="445"/>
      <c r="W25" s="445"/>
      <c r="X25" s="445"/>
      <c r="Y25" s="446"/>
      <c r="Z25" s="40"/>
    </row>
    <row r="26" spans="2:26" ht="16.5" customHeight="1" thickBot="1" x14ac:dyDescent="0.35">
      <c r="B26" s="31"/>
      <c r="C26" s="406"/>
      <c r="D26" s="407"/>
      <c r="E26" s="407"/>
      <c r="F26" s="407"/>
      <c r="G26" s="407"/>
      <c r="H26" s="407"/>
      <c r="I26" s="407"/>
      <c r="J26" s="407"/>
      <c r="K26" s="408"/>
      <c r="L26" s="40"/>
      <c r="Q26" s="31"/>
      <c r="R26" s="447"/>
      <c r="S26" s="448"/>
      <c r="T26" s="448"/>
      <c r="U26" s="448"/>
      <c r="V26" s="448"/>
      <c r="W26" s="448"/>
      <c r="X26" s="448"/>
      <c r="Y26" s="449"/>
      <c r="Z26" s="40"/>
    </row>
    <row r="27" spans="2:26" ht="31.5" customHeight="1" thickBot="1" x14ac:dyDescent="0.35">
      <c r="B27" s="31"/>
      <c r="C27" s="403" t="s">
        <v>384</v>
      </c>
      <c r="D27" s="404"/>
      <c r="E27" s="404"/>
      <c r="F27" s="404"/>
      <c r="G27" s="404"/>
      <c r="H27" s="404"/>
      <c r="I27" s="404"/>
      <c r="J27" s="404"/>
      <c r="K27" s="405"/>
      <c r="L27" s="40"/>
      <c r="Q27" s="34"/>
      <c r="R27" s="41"/>
      <c r="S27" s="41"/>
      <c r="T27" s="41"/>
      <c r="U27" s="41"/>
      <c r="V27" s="41"/>
      <c r="W27" s="41"/>
      <c r="X27" s="41"/>
      <c r="Y27" s="41"/>
      <c r="Z27" s="42"/>
    </row>
    <row r="28" spans="2:26" ht="15.75" customHeight="1" thickBot="1" x14ac:dyDescent="0.35">
      <c r="B28" s="31"/>
      <c r="C28" s="215"/>
      <c r="D28" s="219"/>
      <c r="E28" s="219"/>
      <c r="F28" s="219"/>
      <c r="G28" s="219"/>
      <c r="H28" s="219"/>
      <c r="I28" s="172"/>
      <c r="J28" s="172"/>
      <c r="K28" s="216"/>
      <c r="L28" s="40"/>
    </row>
    <row r="29" spans="2:26" ht="16.5" customHeight="1" thickBot="1" x14ac:dyDescent="0.35">
      <c r="B29" s="31"/>
      <c r="C29" s="215"/>
      <c r="D29" s="418" t="s">
        <v>51</v>
      </c>
      <c r="E29" s="419"/>
      <c r="F29" s="420" t="s">
        <v>383</v>
      </c>
      <c r="G29" s="421"/>
      <c r="H29" s="422"/>
      <c r="I29" s="172"/>
      <c r="J29" s="172"/>
      <c r="K29" s="216"/>
      <c r="L29" s="40"/>
    </row>
    <row r="30" spans="2:26" ht="16.5" customHeight="1" thickBot="1" x14ac:dyDescent="0.35">
      <c r="B30" s="31"/>
      <c r="C30" s="215"/>
      <c r="D30" s="423" t="s">
        <v>18</v>
      </c>
      <c r="E30" s="424"/>
      <c r="F30" s="425">
        <f>'Developer Sheet'!F3</f>
        <v>10562000</v>
      </c>
      <c r="G30" s="426"/>
      <c r="H30" s="427"/>
      <c r="I30" s="172"/>
      <c r="J30" s="172"/>
      <c r="K30" s="216"/>
      <c r="L30" s="40"/>
      <c r="Q30" s="415" t="s">
        <v>87</v>
      </c>
      <c r="R30" s="416"/>
      <c r="S30" s="416"/>
      <c r="T30" s="416"/>
      <c r="U30" s="416"/>
      <c r="V30" s="416"/>
      <c r="W30" s="416"/>
      <c r="X30" s="416"/>
      <c r="Y30" s="416"/>
      <c r="Z30" s="417"/>
    </row>
    <row r="31" spans="2:26" ht="16.5" customHeight="1" thickBot="1" x14ac:dyDescent="0.35">
      <c r="B31" s="31"/>
      <c r="C31" s="215"/>
      <c r="D31" s="428" t="s">
        <v>19</v>
      </c>
      <c r="E31" s="429"/>
      <c r="F31" s="433">
        <f>'Developer Sheet'!F4</f>
        <v>1155000</v>
      </c>
      <c r="G31" s="434"/>
      <c r="H31" s="435"/>
      <c r="I31" s="172"/>
      <c r="J31" s="172"/>
      <c r="K31" s="216"/>
      <c r="L31" s="40"/>
      <c r="Q31" s="100"/>
      <c r="R31" s="101"/>
      <c r="S31" s="101"/>
      <c r="T31" s="101"/>
      <c r="U31" s="101"/>
      <c r="V31" s="101"/>
      <c r="W31" s="101"/>
      <c r="X31" s="101"/>
      <c r="Y31" s="101"/>
      <c r="Z31" s="102"/>
    </row>
    <row r="32" spans="2:26" ht="16.5" customHeight="1" x14ac:dyDescent="0.3">
      <c r="B32" s="31"/>
      <c r="C32" s="215"/>
      <c r="D32" s="428" t="s">
        <v>20</v>
      </c>
      <c r="E32" s="429"/>
      <c r="F32" s="433">
        <f>'Developer Sheet'!F5</f>
        <v>213083</v>
      </c>
      <c r="G32" s="434"/>
      <c r="H32" s="435"/>
      <c r="I32" s="172"/>
      <c r="J32" s="172"/>
      <c r="K32" s="216"/>
      <c r="L32" s="40"/>
      <c r="Q32" s="103"/>
      <c r="R32" s="452" t="s">
        <v>86</v>
      </c>
      <c r="S32" s="453"/>
      <c r="T32" s="453"/>
      <c r="U32" s="453"/>
      <c r="V32" s="453"/>
      <c r="W32" s="453"/>
      <c r="X32" s="453"/>
      <c r="Y32" s="454"/>
      <c r="Z32" s="104"/>
    </row>
    <row r="33" spans="2:28" ht="16.5" customHeight="1" thickBot="1" x14ac:dyDescent="0.35">
      <c r="B33" s="31"/>
      <c r="C33" s="215"/>
      <c r="D33" s="436" t="s">
        <v>21</v>
      </c>
      <c r="E33" s="437"/>
      <c r="F33" s="438">
        <f>'Developer Sheet'!F6</f>
        <v>8790.59</v>
      </c>
      <c r="G33" s="439"/>
      <c r="H33" s="440"/>
      <c r="I33" s="172"/>
      <c r="J33" s="172"/>
      <c r="K33" s="216"/>
      <c r="L33" s="40"/>
      <c r="Q33" s="103"/>
      <c r="R33" s="455"/>
      <c r="S33" s="456"/>
      <c r="T33" s="456"/>
      <c r="U33" s="456"/>
      <c r="V33" s="456"/>
      <c r="W33" s="456"/>
      <c r="X33" s="456"/>
      <c r="Y33" s="457"/>
      <c r="Z33" s="104"/>
    </row>
    <row r="34" spans="2:28" ht="15.75" customHeight="1" thickBot="1" x14ac:dyDescent="0.35">
      <c r="B34" s="31"/>
      <c r="C34" s="217"/>
      <c r="D34" s="172"/>
      <c r="E34" s="172"/>
      <c r="F34" s="172"/>
      <c r="G34" s="172"/>
      <c r="H34" s="172"/>
      <c r="I34" s="172"/>
      <c r="J34" s="172"/>
      <c r="K34" s="216"/>
      <c r="L34" s="40"/>
      <c r="Q34" s="105"/>
      <c r="R34" s="106"/>
      <c r="S34" s="106"/>
      <c r="T34" s="106"/>
      <c r="U34" s="106"/>
      <c r="V34" s="106"/>
      <c r="W34" s="106"/>
      <c r="X34" s="106"/>
      <c r="Y34" s="106"/>
      <c r="Z34" s="107"/>
    </row>
    <row r="35" spans="2:28" ht="20.25" customHeight="1" thickBot="1" x14ac:dyDescent="0.35">
      <c r="B35" s="31"/>
      <c r="C35" s="396" t="s">
        <v>378</v>
      </c>
      <c r="D35" s="397"/>
      <c r="E35" s="397"/>
      <c r="F35" s="397"/>
      <c r="G35" s="397"/>
      <c r="H35" s="397"/>
      <c r="I35" s="397"/>
      <c r="J35" s="397"/>
      <c r="K35" s="398"/>
      <c r="L35" s="40"/>
    </row>
    <row r="36" spans="2:28" ht="14.25" customHeight="1" x14ac:dyDescent="0.3">
      <c r="B36" s="31"/>
      <c r="C36" s="441" t="s">
        <v>379</v>
      </c>
      <c r="D36" s="442"/>
      <c r="E36" s="442"/>
      <c r="F36" s="442"/>
      <c r="G36" s="442"/>
      <c r="H36" s="442"/>
      <c r="I36" s="442"/>
      <c r="J36" s="442"/>
      <c r="K36" s="443"/>
      <c r="L36" s="40"/>
      <c r="P36" s="30"/>
      <c r="Q36" s="450" t="s">
        <v>109</v>
      </c>
      <c r="R36" s="450"/>
      <c r="S36" s="450"/>
      <c r="T36" s="450"/>
      <c r="U36" s="450"/>
      <c r="V36" s="450"/>
      <c r="W36" s="450"/>
      <c r="X36" s="450"/>
      <c r="Y36" s="450"/>
      <c r="Z36" s="450"/>
      <c r="AA36" s="37"/>
      <c r="AB36" s="38"/>
    </row>
    <row r="37" spans="2:28" ht="15.75" customHeight="1" thickBot="1" x14ac:dyDescent="0.35">
      <c r="B37" s="31"/>
      <c r="C37" s="430"/>
      <c r="D37" s="431"/>
      <c r="E37" s="431"/>
      <c r="F37" s="432"/>
      <c r="G37" s="432"/>
      <c r="H37" s="432"/>
      <c r="I37" s="432"/>
      <c r="J37" s="432"/>
      <c r="K37" s="173"/>
      <c r="L37" s="40"/>
      <c r="P37" s="31"/>
      <c r="Q37" s="451"/>
      <c r="R37" s="451"/>
      <c r="S37" s="451"/>
      <c r="T37" s="451"/>
      <c r="U37" s="451"/>
      <c r="V37" s="451"/>
      <c r="W37" s="451"/>
      <c r="X37" s="451"/>
      <c r="Y37" s="451"/>
      <c r="Z37" s="451"/>
      <c r="AA37" s="39"/>
      <c r="AB37" s="40"/>
    </row>
    <row r="38" spans="2:28" ht="15.75" customHeight="1" thickBot="1" x14ac:dyDescent="0.35">
      <c r="B38" s="31"/>
      <c r="C38" s="219"/>
      <c r="D38" s="219"/>
      <c r="E38" s="219"/>
      <c r="F38" s="219"/>
      <c r="G38" s="219"/>
      <c r="H38" s="219"/>
      <c r="I38" s="219"/>
      <c r="J38" s="219"/>
      <c r="K38" s="219"/>
      <c r="L38" s="40"/>
      <c r="P38" s="31"/>
      <c r="Q38" s="39"/>
      <c r="R38" s="39"/>
      <c r="S38" s="39"/>
      <c r="T38" s="39"/>
      <c r="U38" s="39"/>
      <c r="V38" s="39"/>
      <c r="W38" s="39"/>
      <c r="X38" s="39"/>
      <c r="Y38" s="39"/>
      <c r="Z38" s="39"/>
      <c r="AA38" s="39"/>
      <c r="AB38" s="40"/>
    </row>
    <row r="39" spans="2:28" ht="15.75" customHeight="1" thickBot="1" x14ac:dyDescent="0.35">
      <c r="B39" s="217"/>
      <c r="C39" s="415" t="s">
        <v>50</v>
      </c>
      <c r="D39" s="416"/>
      <c r="E39" s="416"/>
      <c r="F39" s="416"/>
      <c r="G39" s="416"/>
      <c r="H39" s="416"/>
      <c r="I39" s="416"/>
      <c r="J39" s="416"/>
      <c r="K39" s="417"/>
      <c r="L39" s="218"/>
      <c r="P39" s="31"/>
      <c r="Q39" s="39"/>
      <c r="R39" s="39"/>
      <c r="S39" s="39"/>
      <c r="T39" s="39"/>
      <c r="U39" s="39"/>
      <c r="V39" s="39"/>
      <c r="W39" s="39"/>
      <c r="X39" s="39"/>
      <c r="Y39" s="39"/>
      <c r="Z39" s="39"/>
      <c r="AA39" s="39"/>
      <c r="AB39" s="40"/>
    </row>
    <row r="40" spans="2:28" ht="15.75" customHeight="1" x14ac:dyDescent="0.3">
      <c r="B40" s="217"/>
      <c r="C40" s="393" t="s">
        <v>380</v>
      </c>
      <c r="D40" s="394"/>
      <c r="E40" s="394"/>
      <c r="F40" s="394"/>
      <c r="G40" s="394"/>
      <c r="H40" s="394"/>
      <c r="I40" s="394"/>
      <c r="J40" s="394"/>
      <c r="K40" s="395"/>
      <c r="L40" s="218"/>
      <c r="P40" s="31"/>
      <c r="Q40" s="39"/>
      <c r="R40" s="39"/>
      <c r="S40" s="39"/>
      <c r="T40" s="39"/>
      <c r="U40" s="39"/>
      <c r="V40" s="39"/>
      <c r="W40" s="39"/>
      <c r="X40" s="39"/>
      <c r="Y40" s="39"/>
      <c r="Z40" s="39"/>
      <c r="AA40" s="39"/>
      <c r="AB40" s="40"/>
    </row>
    <row r="41" spans="2:28" ht="15.75" customHeight="1" x14ac:dyDescent="0.3">
      <c r="B41" s="217"/>
      <c r="C41" s="396"/>
      <c r="D41" s="397"/>
      <c r="E41" s="397"/>
      <c r="F41" s="397"/>
      <c r="G41" s="397"/>
      <c r="H41" s="397"/>
      <c r="I41" s="397"/>
      <c r="J41" s="397"/>
      <c r="K41" s="398"/>
      <c r="L41" s="218"/>
      <c r="P41" s="31"/>
      <c r="Q41" s="39"/>
      <c r="R41" s="39"/>
      <c r="S41" s="39"/>
      <c r="T41" s="39"/>
      <c r="U41" s="39"/>
      <c r="V41" s="39"/>
      <c r="W41" s="39"/>
      <c r="X41" s="39"/>
      <c r="Y41" s="39"/>
      <c r="Z41" s="39"/>
      <c r="AA41" s="39"/>
      <c r="AB41" s="40"/>
    </row>
    <row r="42" spans="2:28" ht="15.75" customHeight="1" x14ac:dyDescent="0.3">
      <c r="B42" s="217"/>
      <c r="C42" s="396"/>
      <c r="D42" s="397"/>
      <c r="E42" s="397"/>
      <c r="F42" s="397"/>
      <c r="G42" s="397"/>
      <c r="H42" s="397"/>
      <c r="I42" s="397"/>
      <c r="J42" s="397"/>
      <c r="K42" s="398"/>
      <c r="L42" s="218"/>
      <c r="P42" s="31"/>
      <c r="Q42" s="39"/>
      <c r="R42" s="39"/>
      <c r="S42" s="39"/>
      <c r="T42" s="39"/>
      <c r="U42" s="39"/>
      <c r="V42" s="39"/>
      <c r="W42" s="39"/>
      <c r="X42" s="39"/>
      <c r="Y42" s="39"/>
      <c r="Z42" s="39"/>
      <c r="AA42" s="39"/>
      <c r="AB42" s="40"/>
    </row>
    <row r="43" spans="2:28" ht="16.5" customHeight="1" x14ac:dyDescent="0.3">
      <c r="B43" s="217"/>
      <c r="C43" s="396"/>
      <c r="D43" s="397"/>
      <c r="E43" s="397"/>
      <c r="F43" s="397"/>
      <c r="G43" s="397"/>
      <c r="H43" s="397"/>
      <c r="I43" s="397"/>
      <c r="J43" s="397"/>
      <c r="K43" s="398"/>
      <c r="L43" s="218"/>
      <c r="P43" s="31" t="s">
        <v>108</v>
      </c>
      <c r="R43" s="39"/>
      <c r="S43" s="39"/>
      <c r="T43" s="32" t="s">
        <v>100</v>
      </c>
      <c r="U43" s="32"/>
      <c r="V43" s="39"/>
      <c r="W43" s="39" t="s">
        <v>95</v>
      </c>
      <c r="X43" s="39"/>
      <c r="Y43" s="39"/>
      <c r="Z43" s="39"/>
      <c r="AA43" s="39" t="s">
        <v>96</v>
      </c>
      <c r="AB43" s="40"/>
    </row>
    <row r="44" spans="2:28" ht="15" customHeight="1" x14ac:dyDescent="0.3">
      <c r="B44" s="217"/>
      <c r="C44" s="396"/>
      <c r="D44" s="397"/>
      <c r="E44" s="397"/>
      <c r="F44" s="397"/>
      <c r="G44" s="397"/>
      <c r="H44" s="397"/>
      <c r="I44" s="397"/>
      <c r="J44" s="397"/>
      <c r="K44" s="398"/>
      <c r="L44" s="218"/>
      <c r="P44" s="31"/>
      <c r="Q44" s="39"/>
      <c r="R44" s="39"/>
      <c r="S44" s="39"/>
      <c r="T44" s="39"/>
      <c r="U44" s="39"/>
      <c r="V44" s="39"/>
      <c r="W44" s="39"/>
      <c r="X44" s="39"/>
      <c r="Y44" s="39"/>
      <c r="Z44" s="39"/>
      <c r="AA44" s="39"/>
      <c r="AB44" s="40"/>
    </row>
    <row r="45" spans="2:28" ht="15" customHeight="1" x14ac:dyDescent="0.3">
      <c r="B45" s="217"/>
      <c r="C45" s="396"/>
      <c r="D45" s="397"/>
      <c r="E45" s="397"/>
      <c r="F45" s="397"/>
      <c r="G45" s="397"/>
      <c r="H45" s="397"/>
      <c r="I45" s="397"/>
      <c r="J45" s="397"/>
      <c r="K45" s="398"/>
      <c r="L45" s="218"/>
      <c r="P45" s="31"/>
      <c r="Q45" s="39"/>
      <c r="R45" s="39"/>
      <c r="S45" s="39"/>
      <c r="T45" s="39"/>
      <c r="U45" s="39"/>
      <c r="V45" s="39"/>
      <c r="W45" s="39"/>
      <c r="X45" s="39"/>
      <c r="Y45" s="39"/>
      <c r="Z45" s="39"/>
      <c r="AA45" s="39"/>
      <c r="AB45" s="40"/>
    </row>
    <row r="46" spans="2:28" ht="18.75" customHeight="1" x14ac:dyDescent="0.3">
      <c r="B46" s="217"/>
      <c r="C46" s="396"/>
      <c r="D46" s="397"/>
      <c r="E46" s="397"/>
      <c r="F46" s="397"/>
      <c r="G46" s="397"/>
      <c r="H46" s="397"/>
      <c r="I46" s="397"/>
      <c r="J46" s="397"/>
      <c r="K46" s="398"/>
      <c r="L46" s="218"/>
      <c r="P46" s="31"/>
      <c r="Q46" s="39"/>
      <c r="R46" s="39"/>
      <c r="S46" s="39"/>
      <c r="T46" s="39"/>
      <c r="U46" s="39"/>
      <c r="V46" s="39"/>
      <c r="W46" s="39"/>
      <c r="X46" s="39"/>
      <c r="Y46" s="39"/>
      <c r="Z46" s="39"/>
      <c r="AA46" s="39"/>
      <c r="AB46" s="40"/>
    </row>
    <row r="47" spans="2:28" ht="15" customHeight="1" x14ac:dyDescent="0.3">
      <c r="B47" s="217"/>
      <c r="C47" s="396"/>
      <c r="D47" s="397"/>
      <c r="E47" s="397"/>
      <c r="F47" s="397"/>
      <c r="G47" s="397"/>
      <c r="H47" s="397"/>
      <c r="I47" s="397"/>
      <c r="J47" s="397"/>
      <c r="K47" s="398"/>
      <c r="L47" s="218"/>
      <c r="P47" s="31"/>
      <c r="Q47" s="39"/>
      <c r="R47" s="115"/>
      <c r="S47" s="39" t="s">
        <v>97</v>
      </c>
      <c r="T47" s="39"/>
      <c r="U47" s="39"/>
      <c r="V47" s="39"/>
      <c r="W47" s="39" t="s">
        <v>98</v>
      </c>
      <c r="X47" s="39"/>
      <c r="Y47" s="39"/>
      <c r="Z47" s="39"/>
      <c r="AA47" s="39"/>
      <c r="AB47" s="40"/>
    </row>
    <row r="48" spans="2:28" ht="15" customHeight="1" x14ac:dyDescent="0.3">
      <c r="B48" s="217"/>
      <c r="C48" s="396"/>
      <c r="D48" s="397"/>
      <c r="E48" s="397"/>
      <c r="F48" s="397"/>
      <c r="G48" s="397"/>
      <c r="H48" s="397"/>
      <c r="I48" s="397"/>
      <c r="J48" s="397"/>
      <c r="K48" s="398"/>
      <c r="L48" s="218"/>
      <c r="P48" s="31"/>
      <c r="Q48" s="39"/>
      <c r="R48" s="39"/>
      <c r="S48" s="39"/>
      <c r="T48" s="39"/>
      <c r="U48" s="39"/>
      <c r="V48" s="39"/>
      <c r="W48" s="39" t="s">
        <v>99</v>
      </c>
      <c r="X48" s="39"/>
      <c r="Y48" s="39"/>
      <c r="Z48" s="39"/>
      <c r="AA48" s="39"/>
      <c r="AB48" s="40"/>
    </row>
    <row r="49" spans="1:29" ht="15" customHeight="1" x14ac:dyDescent="0.3">
      <c r="B49" s="217"/>
      <c r="C49" s="396"/>
      <c r="D49" s="397"/>
      <c r="E49" s="397"/>
      <c r="F49" s="397"/>
      <c r="G49" s="397"/>
      <c r="H49" s="397"/>
      <c r="I49" s="397"/>
      <c r="J49" s="397"/>
      <c r="K49" s="398"/>
      <c r="L49" s="218"/>
      <c r="P49" s="31"/>
      <c r="Q49" s="39"/>
      <c r="R49" s="116"/>
      <c r="S49" s="39" t="s">
        <v>94</v>
      </c>
      <c r="T49" s="39"/>
      <c r="U49" s="39"/>
      <c r="V49" s="39"/>
      <c r="W49" s="39"/>
      <c r="X49" s="39"/>
      <c r="Y49" s="39"/>
      <c r="Z49" s="39"/>
      <c r="AA49" s="39"/>
      <c r="AB49" s="40"/>
    </row>
    <row r="50" spans="1:29" ht="15.75" customHeight="1" thickBot="1" x14ac:dyDescent="0.35">
      <c r="B50" s="217"/>
      <c r="C50" s="396"/>
      <c r="D50" s="397"/>
      <c r="E50" s="397"/>
      <c r="F50" s="397"/>
      <c r="G50" s="397"/>
      <c r="H50" s="397"/>
      <c r="I50" s="397"/>
      <c r="J50" s="397"/>
      <c r="K50" s="398"/>
      <c r="L50" s="218"/>
      <c r="P50" s="34"/>
      <c r="Q50" s="41"/>
      <c r="R50" s="41"/>
      <c r="S50" s="41"/>
      <c r="T50" s="41"/>
      <c r="U50" s="41"/>
      <c r="V50" s="41"/>
      <c r="W50" s="41"/>
      <c r="X50" s="41"/>
      <c r="Y50" s="41"/>
      <c r="Z50" s="41"/>
      <c r="AA50" s="41"/>
      <c r="AB50" s="42"/>
    </row>
    <row r="51" spans="1:29" ht="18" customHeight="1" x14ac:dyDescent="0.3">
      <c r="B51" s="217"/>
      <c r="C51" s="396"/>
      <c r="D51" s="397"/>
      <c r="E51" s="397"/>
      <c r="F51" s="397"/>
      <c r="G51" s="397"/>
      <c r="H51" s="397"/>
      <c r="I51" s="397"/>
      <c r="J51" s="397"/>
      <c r="K51" s="398"/>
      <c r="L51" s="218"/>
    </row>
    <row r="52" spans="1:29" ht="15.75" customHeight="1" x14ac:dyDescent="0.3">
      <c r="B52" s="217"/>
      <c r="C52" s="396"/>
      <c r="D52" s="397"/>
      <c r="E52" s="397"/>
      <c r="F52" s="397"/>
      <c r="G52" s="397"/>
      <c r="H52" s="397"/>
      <c r="I52" s="397"/>
      <c r="J52" s="397"/>
      <c r="K52" s="398"/>
      <c r="L52" s="218"/>
    </row>
    <row r="53" spans="1:29" ht="12.75" customHeight="1" x14ac:dyDescent="0.3">
      <c r="B53" s="217"/>
      <c r="C53" s="396"/>
      <c r="D53" s="397"/>
      <c r="E53" s="397"/>
      <c r="F53" s="397"/>
      <c r="G53" s="397"/>
      <c r="H53" s="397"/>
      <c r="I53" s="397"/>
      <c r="J53" s="397"/>
      <c r="K53" s="398"/>
      <c r="L53" s="218"/>
      <c r="R53" s="172"/>
    </row>
    <row r="54" spans="1:29" ht="14.25" customHeight="1" x14ac:dyDescent="0.3">
      <c r="B54" s="217"/>
      <c r="C54" s="396"/>
      <c r="D54" s="397"/>
      <c r="E54" s="397"/>
      <c r="F54" s="397"/>
      <c r="G54" s="397"/>
      <c r="H54" s="397"/>
      <c r="I54" s="397"/>
      <c r="J54" s="397"/>
      <c r="K54" s="398"/>
      <c r="L54" s="218"/>
      <c r="Z54" s="185"/>
    </row>
    <row r="55" spans="1:29" ht="15" customHeight="1" x14ac:dyDescent="0.3">
      <c r="B55" s="217"/>
      <c r="C55" s="396"/>
      <c r="D55" s="397"/>
      <c r="E55" s="397"/>
      <c r="F55" s="397"/>
      <c r="G55" s="397"/>
      <c r="H55" s="397"/>
      <c r="I55" s="397"/>
      <c r="J55" s="397"/>
      <c r="K55" s="398"/>
      <c r="L55" s="218"/>
      <c r="Z55" s="185"/>
    </row>
    <row r="56" spans="1:29" ht="15" customHeight="1" x14ac:dyDescent="0.3">
      <c r="B56" s="217"/>
      <c r="C56" s="396"/>
      <c r="D56" s="397"/>
      <c r="E56" s="397"/>
      <c r="F56" s="397"/>
      <c r="G56" s="397"/>
      <c r="H56" s="397"/>
      <c r="I56" s="397"/>
      <c r="J56" s="397"/>
      <c r="K56" s="398"/>
      <c r="L56" s="218"/>
      <c r="T56"/>
    </row>
    <row r="57" spans="1:29" ht="15" customHeight="1" x14ac:dyDescent="0.3">
      <c r="B57" s="217"/>
      <c r="C57" s="396"/>
      <c r="D57" s="397"/>
      <c r="E57" s="397"/>
      <c r="F57" s="397"/>
      <c r="G57" s="397"/>
      <c r="H57" s="397"/>
      <c r="I57" s="397"/>
      <c r="J57" s="397"/>
      <c r="K57" s="398"/>
      <c r="L57" s="218"/>
    </row>
    <row r="58" spans="1:29" ht="15" customHeight="1" x14ac:dyDescent="0.3">
      <c r="B58" s="217"/>
      <c r="C58" s="396"/>
      <c r="D58" s="397"/>
      <c r="E58" s="397"/>
      <c r="F58" s="397"/>
      <c r="G58" s="397"/>
      <c r="H58" s="397"/>
      <c r="I58" s="397"/>
      <c r="J58" s="397"/>
      <c r="K58" s="398"/>
      <c r="L58" s="218"/>
      <c r="AA58" s="185"/>
      <c r="AB58" s="185"/>
      <c r="AC58" s="185"/>
    </row>
    <row r="59" spans="1:29" ht="15" customHeight="1" x14ac:dyDescent="0.3">
      <c r="B59" s="217"/>
      <c r="C59" s="396"/>
      <c r="D59" s="397"/>
      <c r="E59" s="397"/>
      <c r="F59" s="397"/>
      <c r="G59" s="397"/>
      <c r="H59" s="397"/>
      <c r="I59" s="397"/>
      <c r="J59" s="397"/>
      <c r="K59" s="398"/>
      <c r="L59" s="218"/>
      <c r="AA59" s="185"/>
      <c r="AB59" s="185"/>
      <c r="AC59" s="185"/>
    </row>
    <row r="60" spans="1:29" ht="15.75" customHeight="1" x14ac:dyDescent="0.3">
      <c r="B60" s="217"/>
      <c r="C60" s="396"/>
      <c r="D60" s="397"/>
      <c r="E60" s="397"/>
      <c r="F60" s="397"/>
      <c r="G60" s="397"/>
      <c r="H60" s="397"/>
      <c r="I60" s="397"/>
      <c r="J60" s="397"/>
      <c r="K60" s="398"/>
      <c r="L60" s="218"/>
    </row>
    <row r="61" spans="1:29" ht="15.75" customHeight="1" x14ac:dyDescent="0.3">
      <c r="B61" s="217"/>
      <c r="C61" s="396"/>
      <c r="D61" s="397"/>
      <c r="E61" s="397"/>
      <c r="F61" s="397"/>
      <c r="G61" s="397"/>
      <c r="H61" s="397"/>
      <c r="I61" s="397"/>
      <c r="J61" s="397"/>
      <c r="K61" s="398"/>
      <c r="L61" s="218"/>
    </row>
    <row r="62" spans="1:29" ht="15" customHeight="1" x14ac:dyDescent="0.3">
      <c r="B62" s="217"/>
      <c r="C62" s="396"/>
      <c r="D62" s="397"/>
      <c r="E62" s="397"/>
      <c r="F62" s="397"/>
      <c r="G62" s="397"/>
      <c r="H62" s="397"/>
      <c r="I62" s="397"/>
      <c r="J62" s="397"/>
      <c r="K62" s="398"/>
      <c r="L62" s="218"/>
    </row>
    <row r="63" spans="1:29" ht="22.5" customHeight="1" thickBot="1" x14ac:dyDescent="0.35">
      <c r="B63" s="217"/>
      <c r="C63" s="399"/>
      <c r="D63" s="400"/>
      <c r="E63" s="400"/>
      <c r="F63" s="400"/>
      <c r="G63" s="400"/>
      <c r="H63" s="400"/>
      <c r="I63" s="400"/>
      <c r="J63" s="400"/>
      <c r="K63" s="401"/>
      <c r="L63" s="218"/>
    </row>
    <row r="64" spans="1:29" ht="15" customHeight="1" thickBot="1" x14ac:dyDescent="0.35">
      <c r="A64" s="171"/>
      <c r="B64" s="220"/>
      <c r="C64" s="221"/>
      <c r="D64" s="221"/>
      <c r="E64" s="221"/>
      <c r="F64" s="221"/>
      <c r="G64" s="221"/>
      <c r="H64" s="221"/>
      <c r="I64" s="221"/>
      <c r="J64" s="221"/>
      <c r="K64" s="221"/>
      <c r="L64" s="222"/>
      <c r="P64" s="184"/>
    </row>
    <row r="65" spans="1:30" x14ac:dyDescent="0.3">
      <c r="A65" s="171"/>
      <c r="B65" s="219"/>
      <c r="C65" s="402" t="s">
        <v>110</v>
      </c>
      <c r="D65" s="402"/>
      <c r="E65" s="402"/>
      <c r="F65" s="402"/>
      <c r="G65" s="402"/>
      <c r="H65" s="402"/>
      <c r="I65" s="402"/>
      <c r="J65" s="402"/>
      <c r="K65" s="402"/>
      <c r="L65" s="219"/>
      <c r="P65" s="184"/>
      <c r="Q65" s="185"/>
    </row>
    <row r="66" spans="1:30" x14ac:dyDescent="0.3">
      <c r="P66" s="184"/>
      <c r="Q66" s="185"/>
    </row>
    <row r="68" spans="1:30" x14ac:dyDescent="0.3">
      <c r="AB68" s="185" t="s">
        <v>123</v>
      </c>
    </row>
    <row r="69" spans="1:30" x14ac:dyDescent="0.3">
      <c r="AB69" s="185" t="s">
        <v>124</v>
      </c>
      <c r="AD69" s="185" t="s">
        <v>117</v>
      </c>
    </row>
    <row r="70" spans="1:30" x14ac:dyDescent="0.3">
      <c r="AB70" s="185" t="s">
        <v>125</v>
      </c>
      <c r="AD70" s="185" t="s">
        <v>117</v>
      </c>
    </row>
    <row r="71" spans="1:30" x14ac:dyDescent="0.3">
      <c r="AB71" s="185" t="s">
        <v>126</v>
      </c>
      <c r="AC71" s="185"/>
      <c r="AD71" s="185" t="s">
        <v>117</v>
      </c>
    </row>
    <row r="72" spans="1:30" x14ac:dyDescent="0.3">
      <c r="AB72" s="185" t="s">
        <v>381</v>
      </c>
      <c r="AC72" s="185"/>
      <c r="AD72" s="185" t="s">
        <v>117</v>
      </c>
    </row>
    <row r="73" spans="1:30" x14ac:dyDescent="0.3">
      <c r="AB73" s="185" t="s">
        <v>389</v>
      </c>
      <c r="AC73" s="185"/>
      <c r="AD73" s="185" t="s">
        <v>117</v>
      </c>
    </row>
  </sheetData>
  <sheetProtection algorithmName="SHA-512" hashValue="3qGY9In6yWbyHexuJkEU0EW7+bBY1G3x5pFjrEDY+V5+3u02iGINbwij8iDzFrbTuZhBhI7a/xNIBdkdG7PVtA==" saltValue="+2tBowkJrOMQkyMz15nGoQ==" spinCount="100000" sheet="1" objects="1" scenarios="1"/>
  <mergeCells count="36">
    <mergeCell ref="B2:Z2"/>
    <mergeCell ref="B4:Z4"/>
    <mergeCell ref="R19:Y20"/>
    <mergeCell ref="R22:Y22"/>
    <mergeCell ref="C7:J7"/>
    <mergeCell ref="C11:K11"/>
    <mergeCell ref="R8:Y9"/>
    <mergeCell ref="R7:Y7"/>
    <mergeCell ref="R11:Y11"/>
    <mergeCell ref="R18:Y18"/>
    <mergeCell ref="C8:J9"/>
    <mergeCell ref="R12:Y13"/>
    <mergeCell ref="D33:E33"/>
    <mergeCell ref="F33:H33"/>
    <mergeCell ref="C35:K35"/>
    <mergeCell ref="C36:K36"/>
    <mergeCell ref="R24:Y26"/>
    <mergeCell ref="Q36:Z37"/>
    <mergeCell ref="Q30:Z30"/>
    <mergeCell ref="R32:Y33"/>
    <mergeCell ref="C40:K63"/>
    <mergeCell ref="C65:K65"/>
    <mergeCell ref="C27:K27"/>
    <mergeCell ref="C23:K26"/>
    <mergeCell ref="C12:K22"/>
    <mergeCell ref="C39:K39"/>
    <mergeCell ref="D29:E29"/>
    <mergeCell ref="F29:H29"/>
    <mergeCell ref="D30:E30"/>
    <mergeCell ref="F30:H30"/>
    <mergeCell ref="D31:E31"/>
    <mergeCell ref="C37:E37"/>
    <mergeCell ref="F37:J37"/>
    <mergeCell ref="F31:H31"/>
    <mergeCell ref="D32:E32"/>
    <mergeCell ref="F32:H32"/>
  </mergeCells>
  <hyperlinks>
    <hyperlink ref="C27" r:id="rId1" location="/20020222/1" display="http://viewer.zmags.com/publication/20020222#/20020222/1"/>
  </hyperlinks>
  <printOptions horizontalCentered="1"/>
  <pageMargins left="0" right="0" top="0" bottom="0" header="0" footer="0"/>
  <pageSetup scale="4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sheetPr>
  <dimension ref="A1:Z89"/>
  <sheetViews>
    <sheetView workbookViewId="0">
      <selection activeCell="F15" sqref="F15"/>
    </sheetView>
  </sheetViews>
  <sheetFormatPr defaultColWidth="18.6640625" defaultRowHeight="14.4" x14ac:dyDescent="0.3"/>
  <cols>
    <col min="1" max="1" width="5" style="12" customWidth="1"/>
    <col min="2" max="2" width="7.5546875" style="12" customWidth="1"/>
    <col min="3" max="3" width="5.33203125" style="12" customWidth="1"/>
    <col min="4" max="4" width="27" style="12" customWidth="1"/>
    <col min="5" max="5" width="33.5546875" style="12" customWidth="1"/>
    <col min="6" max="6" width="8.6640625" style="12" customWidth="1"/>
    <col min="7" max="7" width="15.44140625" style="12" customWidth="1"/>
    <col min="8" max="8" width="17.6640625" style="12" customWidth="1"/>
    <col min="9" max="9" width="25.88671875" style="12" customWidth="1"/>
    <col min="10" max="10" width="7.5546875" style="12" customWidth="1"/>
    <col min="11" max="11" width="5.33203125" style="12" customWidth="1"/>
    <col min="12" max="16384" width="18.6640625" style="12"/>
  </cols>
  <sheetData>
    <row r="1" spans="1:26" ht="15" thickBot="1" x14ac:dyDescent="0.35"/>
    <row r="2" spans="1:26" ht="26.4" thickBot="1" x14ac:dyDescent="0.55000000000000004">
      <c r="B2" s="475" t="s">
        <v>397</v>
      </c>
      <c r="C2" s="476"/>
      <c r="D2" s="476"/>
      <c r="E2" s="476"/>
      <c r="F2" s="476"/>
      <c r="G2" s="476"/>
      <c r="H2" s="476"/>
      <c r="I2" s="476"/>
      <c r="J2" s="476"/>
      <c r="K2" s="477"/>
    </row>
    <row r="3" spans="1:26" ht="11.25" customHeight="1" thickBot="1" x14ac:dyDescent="0.55000000000000004">
      <c r="A3" s="14"/>
      <c r="B3" s="186"/>
      <c r="C3" s="186"/>
      <c r="D3" s="186"/>
      <c r="E3" s="186"/>
      <c r="F3" s="186"/>
      <c r="G3" s="186"/>
      <c r="H3" s="186"/>
      <c r="I3" s="186"/>
      <c r="J3" s="186"/>
      <c r="K3" s="186"/>
      <c r="L3" s="14"/>
    </row>
    <row r="4" spans="1:26" ht="24" thickBot="1" x14ac:dyDescent="0.5">
      <c r="B4" s="461" t="s">
        <v>130</v>
      </c>
      <c r="C4" s="462"/>
      <c r="D4" s="462"/>
      <c r="E4" s="462"/>
      <c r="F4" s="462"/>
      <c r="G4" s="462"/>
      <c r="H4" s="462"/>
      <c r="I4" s="462"/>
      <c r="J4" s="462"/>
      <c r="K4" s="463"/>
    </row>
    <row r="5" spans="1:26" ht="12" customHeight="1" thickBot="1" x14ac:dyDescent="0.55000000000000004">
      <c r="B5" s="187"/>
      <c r="C5" s="187"/>
      <c r="D5" s="188"/>
      <c r="E5" s="478"/>
      <c r="F5" s="478"/>
      <c r="G5" s="479"/>
      <c r="H5" s="479"/>
      <c r="I5" s="479"/>
      <c r="J5" s="187"/>
      <c r="K5" s="187"/>
      <c r="L5" s="187"/>
      <c r="M5" s="187"/>
      <c r="N5" s="187"/>
      <c r="O5" s="187"/>
      <c r="P5" s="187"/>
      <c r="Q5" s="187"/>
      <c r="R5" s="187"/>
      <c r="S5" s="187"/>
      <c r="T5" s="187"/>
      <c r="U5" s="187"/>
      <c r="V5" s="187"/>
      <c r="W5" s="187"/>
      <c r="X5" s="187"/>
      <c r="Y5" s="187"/>
      <c r="Z5" s="187"/>
    </row>
    <row r="6" spans="1:26" ht="15" thickBot="1" x14ac:dyDescent="0.35">
      <c r="B6" s="15"/>
      <c r="C6" s="189"/>
      <c r="D6" s="189"/>
      <c r="E6" s="189"/>
      <c r="F6" s="189"/>
      <c r="G6" s="189"/>
      <c r="H6" s="189"/>
      <c r="I6" s="189"/>
      <c r="J6" s="189"/>
      <c r="K6" s="16"/>
    </row>
    <row r="7" spans="1:26" ht="16.2" thickBot="1" x14ac:dyDescent="0.35">
      <c r="B7" s="17"/>
      <c r="C7" s="14"/>
      <c r="D7" s="212" t="s">
        <v>131</v>
      </c>
      <c r="E7" s="213" t="s">
        <v>74</v>
      </c>
      <c r="F7" s="214" t="s">
        <v>16</v>
      </c>
      <c r="G7" s="214" t="s">
        <v>132</v>
      </c>
      <c r="H7" s="214" t="s">
        <v>133</v>
      </c>
      <c r="I7" s="214" t="s">
        <v>134</v>
      </c>
      <c r="J7" s="14"/>
      <c r="K7" s="18"/>
    </row>
    <row r="8" spans="1:26" ht="24.75" customHeight="1" thickBot="1" x14ac:dyDescent="0.35">
      <c r="B8" s="17"/>
      <c r="C8" s="14"/>
      <c r="D8" s="190" t="s">
        <v>135</v>
      </c>
      <c r="E8" s="191" t="s">
        <v>136</v>
      </c>
      <c r="F8" s="192">
        <v>0.61</v>
      </c>
      <c r="G8" s="192" t="s">
        <v>137</v>
      </c>
      <c r="H8" s="192" t="s">
        <v>138</v>
      </c>
      <c r="I8" s="192">
        <v>21</v>
      </c>
      <c r="J8" s="14"/>
      <c r="K8" s="18"/>
    </row>
    <row r="9" spans="1:26" ht="24.75" customHeight="1" thickBot="1" x14ac:dyDescent="0.35">
      <c r="B9" s="17"/>
      <c r="C9" s="14"/>
      <c r="D9" s="190" t="s">
        <v>135</v>
      </c>
      <c r="E9" s="191" t="s">
        <v>139</v>
      </c>
      <c r="F9" s="192">
        <v>0.96</v>
      </c>
      <c r="G9" s="192" t="s">
        <v>140</v>
      </c>
      <c r="H9" s="192" t="s">
        <v>137</v>
      </c>
      <c r="I9" s="192">
        <v>298</v>
      </c>
      <c r="J9" s="14"/>
      <c r="K9" s="18"/>
    </row>
    <row r="10" spans="1:26" ht="24.75" customHeight="1" thickBot="1" x14ac:dyDescent="0.35">
      <c r="B10" s="17"/>
      <c r="C10" s="14"/>
      <c r="D10" s="190" t="s">
        <v>135</v>
      </c>
      <c r="E10" s="191" t="s">
        <v>141</v>
      </c>
      <c r="F10" s="192">
        <v>0.8</v>
      </c>
      <c r="G10" s="192" t="s">
        <v>137</v>
      </c>
      <c r="H10" s="192" t="s">
        <v>137</v>
      </c>
      <c r="I10" s="192">
        <v>351</v>
      </c>
      <c r="J10" s="14"/>
      <c r="K10" s="18"/>
    </row>
    <row r="11" spans="1:26" ht="24.75" customHeight="1" thickBot="1" x14ac:dyDescent="0.35">
      <c r="B11" s="17"/>
      <c r="C11" s="14"/>
      <c r="D11" s="190" t="s">
        <v>142</v>
      </c>
      <c r="E11" s="191" t="s">
        <v>143</v>
      </c>
      <c r="F11" s="192">
        <v>1.05</v>
      </c>
      <c r="G11" s="192" t="s">
        <v>144</v>
      </c>
      <c r="H11" s="192" t="s">
        <v>137</v>
      </c>
      <c r="I11" s="192">
        <v>60</v>
      </c>
      <c r="J11" s="14"/>
      <c r="K11" s="18"/>
    </row>
    <row r="12" spans="1:26" ht="24.75" customHeight="1" thickBot="1" x14ac:dyDescent="0.35">
      <c r="B12" s="17"/>
      <c r="C12" s="14"/>
      <c r="D12" s="190" t="s">
        <v>142</v>
      </c>
      <c r="E12" s="191" t="s">
        <v>145</v>
      </c>
      <c r="F12" s="192">
        <v>1.04</v>
      </c>
      <c r="G12" s="192" t="s">
        <v>146</v>
      </c>
      <c r="H12" s="192" t="s">
        <v>137</v>
      </c>
      <c r="I12" s="192">
        <v>61</v>
      </c>
      <c r="J12" s="14"/>
      <c r="K12" s="18"/>
    </row>
    <row r="13" spans="1:26" ht="24.75" customHeight="1" thickBot="1" x14ac:dyDescent="0.35">
      <c r="B13" s="17"/>
      <c r="C13" s="14"/>
      <c r="D13" s="190" t="s">
        <v>142</v>
      </c>
      <c r="E13" s="191" t="s">
        <v>147</v>
      </c>
      <c r="F13" s="192">
        <v>0.49</v>
      </c>
      <c r="G13" s="192" t="s">
        <v>137</v>
      </c>
      <c r="H13" s="192" t="s">
        <v>148</v>
      </c>
      <c r="I13" s="192">
        <v>721</v>
      </c>
      <c r="J13" s="14"/>
      <c r="K13" s="18"/>
    </row>
    <row r="14" spans="1:26" ht="24.75" customHeight="1" thickBot="1" x14ac:dyDescent="0.35">
      <c r="B14" s="17"/>
      <c r="C14" s="14"/>
      <c r="D14" s="190" t="s">
        <v>149</v>
      </c>
      <c r="E14" s="191" t="s">
        <v>150</v>
      </c>
      <c r="F14" s="192">
        <v>1.05</v>
      </c>
      <c r="G14" s="192" t="s">
        <v>137</v>
      </c>
      <c r="H14" s="192" t="s">
        <v>137</v>
      </c>
      <c r="I14" s="192">
        <v>2159</v>
      </c>
      <c r="J14" s="14"/>
      <c r="K14" s="18"/>
    </row>
    <row r="15" spans="1:26" ht="24.75" customHeight="1" thickBot="1" x14ac:dyDescent="0.35">
      <c r="B15" s="17"/>
      <c r="C15" s="14"/>
      <c r="D15" s="190" t="s">
        <v>149</v>
      </c>
      <c r="E15" s="191" t="s">
        <v>151</v>
      </c>
      <c r="F15" s="192">
        <v>0.37</v>
      </c>
      <c r="G15" s="192" t="s">
        <v>152</v>
      </c>
      <c r="H15" s="192" t="s">
        <v>137</v>
      </c>
      <c r="I15" s="192">
        <v>3092</v>
      </c>
      <c r="J15" s="14"/>
      <c r="K15" s="18"/>
    </row>
    <row r="16" spans="1:26" ht="24.75" customHeight="1" thickBot="1" x14ac:dyDescent="0.35">
      <c r="B16" s="17"/>
      <c r="C16" s="14"/>
      <c r="D16" s="190" t="s">
        <v>153</v>
      </c>
      <c r="E16" s="191" t="s">
        <v>154</v>
      </c>
      <c r="F16" s="192">
        <v>1.04</v>
      </c>
      <c r="G16" s="192" t="s">
        <v>137</v>
      </c>
      <c r="H16" s="192" t="s">
        <v>155</v>
      </c>
      <c r="I16" s="192">
        <v>80</v>
      </c>
      <c r="J16" s="14"/>
      <c r="K16" s="18"/>
    </row>
    <row r="17" spans="2:11" ht="24.75" customHeight="1" thickBot="1" x14ac:dyDescent="0.35">
      <c r="B17" s="17"/>
      <c r="C17" s="14"/>
      <c r="D17" s="190" t="s">
        <v>153</v>
      </c>
      <c r="E17" s="191" t="s">
        <v>156</v>
      </c>
      <c r="F17" s="192">
        <v>0.97</v>
      </c>
      <c r="G17" s="192" t="s">
        <v>137</v>
      </c>
      <c r="H17" s="192" t="s">
        <v>155</v>
      </c>
      <c r="I17" s="192">
        <v>83</v>
      </c>
      <c r="J17" s="14"/>
      <c r="K17" s="18"/>
    </row>
    <row r="18" spans="2:11" ht="24.75" customHeight="1" thickBot="1" x14ac:dyDescent="0.35">
      <c r="B18" s="17"/>
      <c r="C18" s="14"/>
      <c r="D18" s="190" t="s">
        <v>153</v>
      </c>
      <c r="E18" s="191" t="s">
        <v>157</v>
      </c>
      <c r="F18" s="192">
        <v>0.99</v>
      </c>
      <c r="G18" s="192" t="s">
        <v>137</v>
      </c>
      <c r="H18" s="192" t="s">
        <v>155</v>
      </c>
      <c r="I18" s="192">
        <v>87</v>
      </c>
      <c r="J18" s="14"/>
      <c r="K18" s="18"/>
    </row>
    <row r="19" spans="2:11" ht="24.75" customHeight="1" thickBot="1" x14ac:dyDescent="0.35">
      <c r="B19" s="17"/>
      <c r="C19" s="14"/>
      <c r="D19" s="190" t="s">
        <v>153</v>
      </c>
      <c r="E19" s="191" t="s">
        <v>158</v>
      </c>
      <c r="F19" s="192">
        <v>0.82</v>
      </c>
      <c r="G19" s="192" t="s">
        <v>137</v>
      </c>
      <c r="H19" s="192" t="s">
        <v>137</v>
      </c>
      <c r="I19" s="192">
        <v>89</v>
      </c>
      <c r="J19" s="14"/>
      <c r="K19" s="18"/>
    </row>
    <row r="20" spans="2:11" ht="24.75" customHeight="1" thickBot="1" x14ac:dyDescent="0.35">
      <c r="B20" s="17"/>
      <c r="C20" s="14"/>
      <c r="D20" s="190" t="s">
        <v>153</v>
      </c>
      <c r="E20" s="191" t="s">
        <v>159</v>
      </c>
      <c r="F20" s="192">
        <v>0.87</v>
      </c>
      <c r="G20" s="192" t="s">
        <v>137</v>
      </c>
      <c r="H20" s="192" t="s">
        <v>137</v>
      </c>
      <c r="I20" s="192">
        <v>100</v>
      </c>
      <c r="J20" s="14"/>
      <c r="K20" s="18"/>
    </row>
    <row r="21" spans="2:11" ht="24.75" customHeight="1" thickBot="1" x14ac:dyDescent="0.35">
      <c r="B21" s="17"/>
      <c r="C21" s="14"/>
      <c r="D21" s="190" t="s">
        <v>153</v>
      </c>
      <c r="E21" s="191" t="s">
        <v>160</v>
      </c>
      <c r="F21" s="192">
        <v>0.76</v>
      </c>
      <c r="G21" s="192" t="s">
        <v>137</v>
      </c>
      <c r="H21" s="192" t="s">
        <v>155</v>
      </c>
      <c r="I21" s="192">
        <v>101</v>
      </c>
      <c r="J21" s="14"/>
      <c r="K21" s="18"/>
    </row>
    <row r="22" spans="2:11" ht="24.75" customHeight="1" thickBot="1" x14ac:dyDescent="0.35">
      <c r="B22" s="17"/>
      <c r="C22" s="14"/>
      <c r="D22" s="190" t="s">
        <v>153</v>
      </c>
      <c r="E22" s="191" t="s">
        <v>161</v>
      </c>
      <c r="F22" s="192">
        <v>0.55000000000000004</v>
      </c>
      <c r="G22" s="192" t="s">
        <v>137</v>
      </c>
      <c r="H22" s="192" t="s">
        <v>155</v>
      </c>
      <c r="I22" s="192">
        <v>102</v>
      </c>
      <c r="J22" s="14"/>
      <c r="K22" s="18"/>
    </row>
    <row r="23" spans="2:11" ht="24.75" customHeight="1" thickBot="1" x14ac:dyDescent="0.35">
      <c r="B23" s="17"/>
      <c r="C23" s="14"/>
      <c r="D23" s="190" t="s">
        <v>153</v>
      </c>
      <c r="E23" s="191" t="s">
        <v>162</v>
      </c>
      <c r="F23" s="192">
        <v>0.69</v>
      </c>
      <c r="G23" s="192" t="s">
        <v>137</v>
      </c>
      <c r="H23" s="192" t="s">
        <v>137</v>
      </c>
      <c r="I23" s="192">
        <v>397</v>
      </c>
      <c r="J23" s="14"/>
      <c r="K23" s="18"/>
    </row>
    <row r="24" spans="2:11" ht="24.75" customHeight="1" thickBot="1" x14ac:dyDescent="0.35">
      <c r="B24" s="17"/>
      <c r="C24" s="14"/>
      <c r="D24" s="190" t="s">
        <v>153</v>
      </c>
      <c r="E24" s="191" t="s">
        <v>163</v>
      </c>
      <c r="F24" s="192">
        <v>0.83</v>
      </c>
      <c r="G24" s="192" t="s">
        <v>137</v>
      </c>
      <c r="H24" s="192" t="s">
        <v>137</v>
      </c>
      <c r="I24" s="192">
        <v>4736</v>
      </c>
      <c r="J24" s="14"/>
      <c r="K24" s="18"/>
    </row>
    <row r="25" spans="2:11" ht="24.75" customHeight="1" thickBot="1" x14ac:dyDescent="0.35">
      <c r="B25" s="17"/>
      <c r="C25" s="14"/>
      <c r="D25" s="190" t="s">
        <v>153</v>
      </c>
      <c r="E25" s="191" t="s">
        <v>164</v>
      </c>
      <c r="F25" s="192">
        <v>0.76</v>
      </c>
      <c r="G25" s="192" t="s">
        <v>137</v>
      </c>
      <c r="H25" s="192" t="s">
        <v>148</v>
      </c>
      <c r="I25" s="192">
        <v>4778</v>
      </c>
      <c r="J25" s="14"/>
      <c r="K25" s="18"/>
    </row>
    <row r="26" spans="2:11" ht="24.75" customHeight="1" thickBot="1" x14ac:dyDescent="0.35">
      <c r="B26" s="17"/>
      <c r="C26" s="14"/>
      <c r="D26" s="190" t="s">
        <v>165</v>
      </c>
      <c r="E26" s="191" t="s">
        <v>166</v>
      </c>
      <c r="F26" s="192">
        <v>0.62</v>
      </c>
      <c r="G26" s="192" t="s">
        <v>167</v>
      </c>
      <c r="H26" s="192" t="s">
        <v>155</v>
      </c>
      <c r="I26" s="192">
        <v>433</v>
      </c>
      <c r="J26" s="14"/>
      <c r="K26" s="18"/>
    </row>
    <row r="27" spans="2:11" ht="24.75" customHeight="1" thickBot="1" x14ac:dyDescent="0.35">
      <c r="B27" s="17"/>
      <c r="C27" s="14"/>
      <c r="D27" s="190" t="s">
        <v>168</v>
      </c>
      <c r="E27" s="191" t="s">
        <v>169</v>
      </c>
      <c r="F27" s="192">
        <v>1.35</v>
      </c>
      <c r="G27" s="192" t="s">
        <v>137</v>
      </c>
      <c r="H27" s="192" t="s">
        <v>155</v>
      </c>
      <c r="I27" s="192">
        <v>200</v>
      </c>
      <c r="J27" s="14"/>
      <c r="K27" s="18"/>
    </row>
    <row r="28" spans="2:11" ht="24.75" customHeight="1" thickBot="1" x14ac:dyDescent="0.35">
      <c r="B28" s="17"/>
      <c r="C28" s="14"/>
      <c r="D28" s="190" t="s">
        <v>168</v>
      </c>
      <c r="E28" s="191" t="s">
        <v>170</v>
      </c>
      <c r="F28" s="192">
        <v>0.28000000000000003</v>
      </c>
      <c r="G28" s="192" t="s">
        <v>137</v>
      </c>
      <c r="H28" s="192" t="s">
        <v>137</v>
      </c>
      <c r="I28" s="192">
        <v>206</v>
      </c>
      <c r="J28" s="14"/>
      <c r="K28" s="18"/>
    </row>
    <row r="29" spans="2:11" ht="24.75" customHeight="1" thickBot="1" x14ac:dyDescent="0.35">
      <c r="B29" s="17"/>
      <c r="C29" s="14"/>
      <c r="D29" s="190" t="s">
        <v>168</v>
      </c>
      <c r="E29" s="191" t="s">
        <v>171</v>
      </c>
      <c r="F29" s="192">
        <v>0.26</v>
      </c>
      <c r="G29" s="192" t="s">
        <v>137</v>
      </c>
      <c r="H29" s="192" t="s">
        <v>155</v>
      </c>
      <c r="I29" s="192">
        <v>212</v>
      </c>
      <c r="J29" s="14"/>
      <c r="K29" s="18"/>
    </row>
    <row r="30" spans="2:11" ht="24.75" customHeight="1" thickBot="1" x14ac:dyDescent="0.35">
      <c r="B30" s="17"/>
      <c r="C30" s="14"/>
      <c r="D30" s="190" t="s">
        <v>168</v>
      </c>
      <c r="E30" s="191" t="s">
        <v>172</v>
      </c>
      <c r="F30" s="192">
        <v>0.56000000000000005</v>
      </c>
      <c r="G30" s="192" t="s">
        <v>137</v>
      </c>
      <c r="H30" s="192" t="s">
        <v>137</v>
      </c>
      <c r="I30" s="192">
        <v>227</v>
      </c>
      <c r="J30" s="14"/>
      <c r="K30" s="18"/>
    </row>
    <row r="31" spans="2:11" ht="24.75" customHeight="1" thickBot="1" x14ac:dyDescent="0.35">
      <c r="B31" s="17"/>
      <c r="C31" s="14"/>
      <c r="D31" s="190" t="s">
        <v>168</v>
      </c>
      <c r="E31" s="191" t="s">
        <v>173</v>
      </c>
      <c r="F31" s="192">
        <v>1.03</v>
      </c>
      <c r="G31" s="192" t="s">
        <v>137</v>
      </c>
      <c r="H31" s="192" t="s">
        <v>137</v>
      </c>
      <c r="I31" s="192">
        <v>242</v>
      </c>
      <c r="J31" s="14"/>
      <c r="K31" s="18"/>
    </row>
    <row r="32" spans="2:11" ht="24.75" customHeight="1" thickBot="1" x14ac:dyDescent="0.35">
      <c r="B32" s="17"/>
      <c r="C32" s="14"/>
      <c r="D32" s="190" t="s">
        <v>168</v>
      </c>
      <c r="E32" s="191" t="s">
        <v>174</v>
      </c>
      <c r="F32" s="192">
        <v>0.73</v>
      </c>
      <c r="G32" s="192" t="s">
        <v>137</v>
      </c>
      <c r="H32" s="192" t="s">
        <v>155</v>
      </c>
      <c r="I32" s="192">
        <v>249</v>
      </c>
      <c r="J32" s="14"/>
      <c r="K32" s="18"/>
    </row>
    <row r="33" spans="2:11" ht="24.75" customHeight="1" thickBot="1" x14ac:dyDescent="0.35">
      <c r="B33" s="17"/>
      <c r="C33" s="14"/>
      <c r="D33" s="190" t="s">
        <v>168</v>
      </c>
      <c r="E33" s="191" t="s">
        <v>175</v>
      </c>
      <c r="F33" s="192">
        <v>0.78</v>
      </c>
      <c r="G33" s="192" t="s">
        <v>137</v>
      </c>
      <c r="H33" s="192" t="s">
        <v>176</v>
      </c>
      <c r="I33" s="192">
        <v>251</v>
      </c>
      <c r="J33" s="14"/>
      <c r="K33" s="18"/>
    </row>
    <row r="34" spans="2:11" ht="24.75" customHeight="1" thickBot="1" x14ac:dyDescent="0.35">
      <c r="B34" s="17"/>
      <c r="C34" s="14"/>
      <c r="D34" s="190" t="s">
        <v>168</v>
      </c>
      <c r="E34" s="191" t="s">
        <v>177</v>
      </c>
      <c r="F34" s="192">
        <v>0.56000000000000005</v>
      </c>
      <c r="G34" s="192" t="s">
        <v>137</v>
      </c>
      <c r="H34" s="192" t="s">
        <v>137</v>
      </c>
      <c r="I34" s="192">
        <v>253</v>
      </c>
      <c r="J34" s="14"/>
      <c r="K34" s="18"/>
    </row>
    <row r="35" spans="2:11" ht="24.75" customHeight="1" thickBot="1" x14ac:dyDescent="0.35">
      <c r="B35" s="17"/>
      <c r="C35" s="14"/>
      <c r="D35" s="190" t="s">
        <v>168</v>
      </c>
      <c r="E35" s="191" t="s">
        <v>178</v>
      </c>
      <c r="F35" s="192">
        <v>0.52</v>
      </c>
      <c r="G35" s="192" t="s">
        <v>137</v>
      </c>
      <c r="H35" s="192" t="s">
        <v>137</v>
      </c>
      <c r="I35" s="192">
        <v>268</v>
      </c>
      <c r="J35" s="14"/>
      <c r="K35" s="18"/>
    </row>
    <row r="36" spans="2:11" ht="24.75" customHeight="1" thickBot="1" x14ac:dyDescent="0.35">
      <c r="B36" s="17"/>
      <c r="C36" s="14"/>
      <c r="D36" s="190" t="s">
        <v>168</v>
      </c>
      <c r="E36" s="191" t="s">
        <v>179</v>
      </c>
      <c r="F36" s="192">
        <v>0.86</v>
      </c>
      <c r="G36" s="192" t="s">
        <v>137</v>
      </c>
      <c r="H36" s="192" t="s">
        <v>137</v>
      </c>
      <c r="I36" s="192">
        <v>285</v>
      </c>
      <c r="J36" s="14"/>
      <c r="K36" s="18"/>
    </row>
    <row r="37" spans="2:11" ht="24.75" customHeight="1" thickBot="1" x14ac:dyDescent="0.35">
      <c r="B37" s="17"/>
      <c r="C37" s="14"/>
      <c r="D37" s="473" t="s">
        <v>180</v>
      </c>
      <c r="E37" s="473" t="s">
        <v>181</v>
      </c>
      <c r="F37" s="192">
        <v>0.25</v>
      </c>
      <c r="G37" s="192" t="s">
        <v>182</v>
      </c>
      <c r="H37" s="192" t="s">
        <v>137</v>
      </c>
      <c r="I37" s="192">
        <v>310</v>
      </c>
      <c r="J37" s="14"/>
      <c r="K37" s="18"/>
    </row>
    <row r="38" spans="2:11" ht="24.75" customHeight="1" thickBot="1" x14ac:dyDescent="0.35">
      <c r="B38" s="17"/>
      <c r="C38" s="14"/>
      <c r="D38" s="480"/>
      <c r="E38" s="480"/>
      <c r="F38" s="192">
        <v>0.82</v>
      </c>
      <c r="G38" s="192" t="s">
        <v>183</v>
      </c>
      <c r="H38" s="192" t="s">
        <v>137</v>
      </c>
      <c r="I38" s="192">
        <v>311</v>
      </c>
      <c r="J38" s="14"/>
      <c r="K38" s="18"/>
    </row>
    <row r="39" spans="2:11" ht="24.75" customHeight="1" thickBot="1" x14ac:dyDescent="0.35">
      <c r="B39" s="17"/>
      <c r="C39" s="14"/>
      <c r="D39" s="474"/>
      <c r="E39" s="474"/>
      <c r="F39" s="192">
        <v>0.52</v>
      </c>
      <c r="G39" s="192" t="s">
        <v>137</v>
      </c>
      <c r="H39" s="192" t="s">
        <v>137</v>
      </c>
      <c r="I39" s="192">
        <v>315</v>
      </c>
      <c r="J39" s="14"/>
      <c r="K39" s="18"/>
    </row>
    <row r="40" spans="2:11" ht="24.75" customHeight="1" thickBot="1" x14ac:dyDescent="0.35">
      <c r="B40" s="17"/>
      <c r="C40" s="14"/>
      <c r="D40" s="473" t="s">
        <v>180</v>
      </c>
      <c r="E40" s="473" t="s">
        <v>184</v>
      </c>
      <c r="F40" s="192">
        <v>0.86</v>
      </c>
      <c r="G40" s="192" t="s">
        <v>137</v>
      </c>
      <c r="H40" s="192" t="s">
        <v>148</v>
      </c>
      <c r="I40" s="192">
        <v>316</v>
      </c>
      <c r="J40" s="14"/>
      <c r="K40" s="18"/>
    </row>
    <row r="41" spans="2:11" ht="24.75" customHeight="1" thickBot="1" x14ac:dyDescent="0.35">
      <c r="B41" s="17"/>
      <c r="C41" s="14"/>
      <c r="D41" s="474"/>
      <c r="E41" s="474"/>
      <c r="F41" s="192">
        <v>0.33</v>
      </c>
      <c r="G41" s="192" t="s">
        <v>182</v>
      </c>
      <c r="H41" s="192" t="s">
        <v>148</v>
      </c>
      <c r="I41" s="192">
        <v>320</v>
      </c>
      <c r="J41" s="14"/>
      <c r="K41" s="18"/>
    </row>
    <row r="42" spans="2:11" ht="24.75" customHeight="1" thickBot="1" x14ac:dyDescent="0.35">
      <c r="B42" s="17"/>
      <c r="C42" s="14"/>
      <c r="D42" s="473" t="s">
        <v>180</v>
      </c>
      <c r="E42" s="473" t="s">
        <v>185</v>
      </c>
      <c r="F42" s="192">
        <v>0.76</v>
      </c>
      <c r="G42" s="192" t="s">
        <v>186</v>
      </c>
      <c r="H42" s="192" t="s">
        <v>137</v>
      </c>
      <c r="I42" s="192">
        <v>329</v>
      </c>
      <c r="J42" s="14"/>
      <c r="K42" s="18"/>
    </row>
    <row r="43" spans="2:11" ht="24.75" customHeight="1" thickBot="1" x14ac:dyDescent="0.35">
      <c r="B43" s="17"/>
      <c r="C43" s="14"/>
      <c r="D43" s="474"/>
      <c r="E43" s="474"/>
      <c r="F43" s="192">
        <v>0.76</v>
      </c>
      <c r="G43" s="192" t="s">
        <v>137</v>
      </c>
      <c r="H43" s="192" t="s">
        <v>137</v>
      </c>
      <c r="I43" s="192">
        <v>332</v>
      </c>
      <c r="J43" s="14"/>
      <c r="K43" s="18"/>
    </row>
    <row r="44" spans="2:11" ht="24.75" customHeight="1" thickBot="1" x14ac:dyDescent="0.35">
      <c r="B44" s="17"/>
      <c r="C44" s="14"/>
      <c r="D44" s="473" t="s">
        <v>180</v>
      </c>
      <c r="E44" s="473" t="s">
        <v>187</v>
      </c>
      <c r="F44" s="192">
        <v>0.01</v>
      </c>
      <c r="G44" s="192" t="s">
        <v>182</v>
      </c>
      <c r="H44" s="192" t="s">
        <v>137</v>
      </c>
      <c r="I44" s="192">
        <v>333</v>
      </c>
      <c r="J44" s="14"/>
      <c r="K44" s="18"/>
    </row>
    <row r="45" spans="2:11" ht="24.75" customHeight="1" thickBot="1" x14ac:dyDescent="0.35">
      <c r="B45" s="17"/>
      <c r="C45" s="14"/>
      <c r="D45" s="474"/>
      <c r="E45" s="474"/>
      <c r="F45" s="192">
        <v>0.99</v>
      </c>
      <c r="G45" s="192" t="s">
        <v>137</v>
      </c>
      <c r="H45" s="192" t="s">
        <v>137</v>
      </c>
      <c r="I45" s="192">
        <v>334</v>
      </c>
      <c r="J45" s="14"/>
      <c r="K45" s="18"/>
    </row>
    <row r="46" spans="2:11" ht="24.75" customHeight="1" thickBot="1" x14ac:dyDescent="0.35">
      <c r="B46" s="17"/>
      <c r="C46" s="14"/>
      <c r="D46" s="190" t="s">
        <v>180</v>
      </c>
      <c r="E46" s="191" t="s">
        <v>188</v>
      </c>
      <c r="F46" s="192">
        <v>1.43</v>
      </c>
      <c r="G46" s="192" t="s">
        <v>189</v>
      </c>
      <c r="H46" s="192" t="s">
        <v>137</v>
      </c>
      <c r="I46" s="192">
        <v>369</v>
      </c>
      <c r="J46" s="14"/>
      <c r="K46" s="18"/>
    </row>
    <row r="47" spans="2:11" ht="24.75" customHeight="1" thickBot="1" x14ac:dyDescent="0.35">
      <c r="B47" s="17"/>
      <c r="C47" s="14"/>
      <c r="D47" s="473" t="s">
        <v>180</v>
      </c>
      <c r="E47" s="473" t="s">
        <v>190</v>
      </c>
      <c r="F47" s="192">
        <v>0.92</v>
      </c>
      <c r="G47" s="192" t="s">
        <v>137</v>
      </c>
      <c r="H47" s="192" t="s">
        <v>137</v>
      </c>
      <c r="I47" s="192">
        <v>380</v>
      </c>
      <c r="J47" s="14"/>
      <c r="K47" s="18"/>
    </row>
    <row r="48" spans="2:11" ht="24.75" customHeight="1" thickBot="1" x14ac:dyDescent="0.35">
      <c r="B48" s="17"/>
      <c r="C48" s="14"/>
      <c r="D48" s="474"/>
      <c r="E48" s="474"/>
      <c r="F48" s="192">
        <v>1.1200000000000001</v>
      </c>
      <c r="G48" s="192" t="s">
        <v>183</v>
      </c>
      <c r="H48" s="192" t="s">
        <v>137</v>
      </c>
      <c r="I48" s="192">
        <v>381</v>
      </c>
      <c r="J48" s="14"/>
      <c r="K48" s="18"/>
    </row>
    <row r="49" spans="2:11" ht="24.75" customHeight="1" thickBot="1" x14ac:dyDescent="0.35">
      <c r="B49" s="17"/>
      <c r="C49" s="14"/>
      <c r="D49" s="473" t="s">
        <v>180</v>
      </c>
      <c r="E49" s="473" t="s">
        <v>191</v>
      </c>
      <c r="F49" s="192">
        <v>0.66</v>
      </c>
      <c r="G49" s="192" t="s">
        <v>192</v>
      </c>
      <c r="H49" s="192" t="s">
        <v>137</v>
      </c>
      <c r="I49" s="192">
        <v>388</v>
      </c>
      <c r="J49" s="14"/>
      <c r="K49" s="18"/>
    </row>
    <row r="50" spans="2:11" ht="24.75" customHeight="1" thickBot="1" x14ac:dyDescent="0.35">
      <c r="B50" s="17"/>
      <c r="C50" s="14"/>
      <c r="D50" s="474"/>
      <c r="E50" s="474"/>
      <c r="F50" s="192">
        <v>0.65</v>
      </c>
      <c r="G50" s="192" t="s">
        <v>167</v>
      </c>
      <c r="H50" s="192" t="s">
        <v>137</v>
      </c>
      <c r="I50" s="192">
        <v>389</v>
      </c>
      <c r="J50" s="14"/>
      <c r="K50" s="18"/>
    </row>
    <row r="51" spans="2:11" ht="24.75" customHeight="1" thickBot="1" x14ac:dyDescent="0.35">
      <c r="B51" s="17"/>
      <c r="C51" s="14"/>
      <c r="D51" s="473" t="s">
        <v>180</v>
      </c>
      <c r="E51" s="473" t="s">
        <v>193</v>
      </c>
      <c r="F51" s="192">
        <v>0.36</v>
      </c>
      <c r="G51" s="192" t="s">
        <v>194</v>
      </c>
      <c r="H51" s="192" t="s">
        <v>137</v>
      </c>
      <c r="I51" s="192">
        <v>390</v>
      </c>
      <c r="J51" s="14"/>
      <c r="K51" s="18"/>
    </row>
    <row r="52" spans="2:11" ht="24.75" customHeight="1" thickBot="1" x14ac:dyDescent="0.35">
      <c r="B52" s="17"/>
      <c r="C52" s="14"/>
      <c r="D52" s="474"/>
      <c r="E52" s="474"/>
      <c r="F52" s="192">
        <v>0.32</v>
      </c>
      <c r="G52" s="192" t="s">
        <v>137</v>
      </c>
      <c r="H52" s="192" t="s">
        <v>137</v>
      </c>
      <c r="I52" s="192">
        <v>391</v>
      </c>
      <c r="J52" s="14"/>
      <c r="K52" s="18"/>
    </row>
    <row r="53" spans="2:11" ht="24.75" customHeight="1" thickBot="1" x14ac:dyDescent="0.35">
      <c r="B53" s="17"/>
      <c r="C53" s="14"/>
      <c r="D53" s="190" t="s">
        <v>195</v>
      </c>
      <c r="E53" s="191" t="s">
        <v>196</v>
      </c>
      <c r="F53" s="192">
        <v>0.57999999999999996</v>
      </c>
      <c r="G53" s="192" t="s">
        <v>137</v>
      </c>
      <c r="H53" s="192" t="s">
        <v>137</v>
      </c>
      <c r="I53" s="192">
        <v>155</v>
      </c>
      <c r="J53" s="14"/>
      <c r="K53" s="18"/>
    </row>
    <row r="54" spans="2:11" ht="24.75" customHeight="1" thickBot="1" x14ac:dyDescent="0.35">
      <c r="B54" s="17"/>
      <c r="C54" s="14"/>
      <c r="D54" s="190" t="s">
        <v>195</v>
      </c>
      <c r="E54" s="191" t="s">
        <v>197</v>
      </c>
      <c r="F54" s="192">
        <v>0.89</v>
      </c>
      <c r="G54" s="192" t="s">
        <v>137</v>
      </c>
      <c r="H54" s="192" t="s">
        <v>137</v>
      </c>
      <c r="I54" s="192">
        <v>161</v>
      </c>
      <c r="J54" s="14"/>
      <c r="K54" s="18"/>
    </row>
    <row r="55" spans="2:11" ht="24.75" customHeight="1" thickBot="1" x14ac:dyDescent="0.35">
      <c r="B55" s="17"/>
      <c r="C55" s="14"/>
      <c r="D55" s="190" t="s">
        <v>195</v>
      </c>
      <c r="E55" s="191" t="s">
        <v>198</v>
      </c>
      <c r="F55" s="192">
        <v>0.65</v>
      </c>
      <c r="G55" s="192" t="s">
        <v>137</v>
      </c>
      <c r="H55" s="192" t="s">
        <v>137</v>
      </c>
      <c r="I55" s="192">
        <v>163</v>
      </c>
      <c r="J55" s="14"/>
      <c r="K55" s="18"/>
    </row>
    <row r="56" spans="2:11" ht="24.75" customHeight="1" thickBot="1" x14ac:dyDescent="0.35">
      <c r="B56" s="17"/>
      <c r="C56" s="14"/>
      <c r="D56" s="473" t="s">
        <v>195</v>
      </c>
      <c r="E56" s="473" t="s">
        <v>196</v>
      </c>
      <c r="F56" s="192">
        <v>0.78</v>
      </c>
      <c r="G56" s="192" t="s">
        <v>137</v>
      </c>
      <c r="H56" s="192" t="s">
        <v>148</v>
      </c>
      <c r="I56" s="192">
        <v>4574</v>
      </c>
      <c r="J56" s="14"/>
      <c r="K56" s="18"/>
    </row>
    <row r="57" spans="2:11" ht="24.75" customHeight="1" thickBot="1" x14ac:dyDescent="0.35">
      <c r="B57" s="17"/>
      <c r="C57" s="14"/>
      <c r="D57" s="474"/>
      <c r="E57" s="474"/>
      <c r="F57" s="192">
        <v>0.72</v>
      </c>
      <c r="G57" s="192" t="s">
        <v>137</v>
      </c>
      <c r="H57" s="192" t="s">
        <v>199</v>
      </c>
      <c r="I57" s="192">
        <v>4575</v>
      </c>
      <c r="J57" s="14"/>
      <c r="K57" s="18"/>
    </row>
    <row r="58" spans="2:11" ht="24.75" customHeight="1" thickBot="1" x14ac:dyDescent="0.35">
      <c r="B58" s="17"/>
      <c r="C58" s="14"/>
      <c r="D58" s="190" t="s">
        <v>200</v>
      </c>
      <c r="E58" s="191" t="s">
        <v>201</v>
      </c>
      <c r="F58" s="192">
        <v>0.54</v>
      </c>
      <c r="G58" s="192" t="s">
        <v>189</v>
      </c>
      <c r="H58" s="192" t="s">
        <v>137</v>
      </c>
      <c r="I58" s="192">
        <v>175</v>
      </c>
      <c r="J58" s="14"/>
      <c r="K58" s="18"/>
    </row>
    <row r="59" spans="2:11" ht="24.75" customHeight="1" thickBot="1" x14ac:dyDescent="0.35">
      <c r="B59" s="17"/>
      <c r="C59" s="14"/>
      <c r="D59" s="190" t="s">
        <v>200</v>
      </c>
      <c r="E59" s="191" t="s">
        <v>202</v>
      </c>
      <c r="F59" s="192">
        <v>0.71</v>
      </c>
      <c r="G59" s="192" t="s">
        <v>137</v>
      </c>
      <c r="H59" s="192" t="s">
        <v>137</v>
      </c>
      <c r="I59" s="192">
        <v>2911</v>
      </c>
      <c r="J59" s="14"/>
      <c r="K59" s="18"/>
    </row>
    <row r="60" spans="2:11" ht="24.75" customHeight="1" thickBot="1" x14ac:dyDescent="0.35">
      <c r="B60" s="17"/>
      <c r="C60" s="14"/>
      <c r="D60" s="190" t="s">
        <v>200</v>
      </c>
      <c r="E60" s="191" t="s">
        <v>203</v>
      </c>
      <c r="F60" s="192">
        <v>0.35</v>
      </c>
      <c r="G60" s="192" t="s">
        <v>137</v>
      </c>
      <c r="H60" s="192" t="s">
        <v>137</v>
      </c>
      <c r="I60" s="192">
        <v>3019</v>
      </c>
      <c r="J60" s="14"/>
      <c r="K60" s="18"/>
    </row>
    <row r="61" spans="2:11" ht="24.75" customHeight="1" thickBot="1" x14ac:dyDescent="0.35">
      <c r="B61" s="17"/>
      <c r="C61" s="14"/>
      <c r="D61" s="190" t="s">
        <v>204</v>
      </c>
      <c r="E61" s="191" t="s">
        <v>205</v>
      </c>
      <c r="F61" s="192">
        <v>0.57999999999999996</v>
      </c>
      <c r="G61" s="192" t="s">
        <v>137</v>
      </c>
      <c r="H61" s="192" t="s">
        <v>155</v>
      </c>
      <c r="I61" s="192">
        <v>26</v>
      </c>
      <c r="J61" s="14"/>
      <c r="K61" s="18"/>
    </row>
    <row r="62" spans="2:11" ht="24.75" customHeight="1" thickBot="1" x14ac:dyDescent="0.35">
      <c r="B62" s="17"/>
      <c r="C62" s="14"/>
      <c r="D62" s="190" t="s">
        <v>204</v>
      </c>
      <c r="E62" s="191" t="s">
        <v>206</v>
      </c>
      <c r="F62" s="192">
        <v>0.78</v>
      </c>
      <c r="G62" s="192" t="s">
        <v>137</v>
      </c>
      <c r="H62" s="192" t="s">
        <v>137</v>
      </c>
      <c r="I62" s="192">
        <v>35</v>
      </c>
      <c r="J62" s="14"/>
      <c r="K62" s="18"/>
    </row>
    <row r="63" spans="2:11" ht="24.75" customHeight="1" thickBot="1" x14ac:dyDescent="0.35">
      <c r="B63" s="17"/>
      <c r="C63" s="14"/>
      <c r="D63" s="190" t="s">
        <v>204</v>
      </c>
      <c r="E63" s="191" t="s">
        <v>207</v>
      </c>
      <c r="F63" s="192">
        <v>0.93</v>
      </c>
      <c r="G63" s="192" t="s">
        <v>144</v>
      </c>
      <c r="H63" s="192" t="s">
        <v>137</v>
      </c>
      <c r="I63" s="192">
        <v>39</v>
      </c>
      <c r="J63" s="14"/>
      <c r="K63" s="18"/>
    </row>
    <row r="64" spans="2:11" ht="24.75" customHeight="1" thickBot="1" x14ac:dyDescent="0.35">
      <c r="B64" s="17"/>
      <c r="C64" s="14"/>
      <c r="D64" s="190" t="s">
        <v>208</v>
      </c>
      <c r="E64" s="191" t="s">
        <v>209</v>
      </c>
      <c r="F64" s="192">
        <v>1.0900000000000001</v>
      </c>
      <c r="G64" s="192" t="s">
        <v>137</v>
      </c>
      <c r="H64" s="192" t="s">
        <v>137</v>
      </c>
      <c r="I64" s="192">
        <v>2</v>
      </c>
      <c r="J64" s="14"/>
      <c r="K64" s="18"/>
    </row>
    <row r="65" spans="2:11" ht="24.75" customHeight="1" thickBot="1" x14ac:dyDescent="0.35">
      <c r="B65" s="17"/>
      <c r="C65" s="14"/>
      <c r="D65" s="190" t="s">
        <v>208</v>
      </c>
      <c r="E65" s="191" t="s">
        <v>210</v>
      </c>
      <c r="F65" s="192">
        <v>0.95</v>
      </c>
      <c r="G65" s="192" t="s">
        <v>137</v>
      </c>
      <c r="H65" s="192" t="s">
        <v>137</v>
      </c>
      <c r="I65" s="192">
        <v>3</v>
      </c>
      <c r="J65" s="14"/>
      <c r="K65" s="18"/>
    </row>
    <row r="66" spans="2:11" ht="24.75" customHeight="1" thickBot="1" x14ac:dyDescent="0.35">
      <c r="B66" s="17"/>
      <c r="C66" s="14"/>
      <c r="D66" s="190" t="s">
        <v>208</v>
      </c>
      <c r="E66" s="191" t="s">
        <v>211</v>
      </c>
      <c r="F66" s="192">
        <v>0.86</v>
      </c>
      <c r="G66" s="192" t="s">
        <v>137</v>
      </c>
      <c r="H66" s="192" t="s">
        <v>137</v>
      </c>
      <c r="I66" s="192">
        <v>124</v>
      </c>
      <c r="J66" s="14"/>
      <c r="K66" s="18"/>
    </row>
    <row r="67" spans="2:11" ht="24.75" customHeight="1" thickBot="1" x14ac:dyDescent="0.35">
      <c r="B67" s="17"/>
      <c r="C67" s="14"/>
      <c r="D67" s="190" t="s">
        <v>208</v>
      </c>
      <c r="E67" s="191" t="s">
        <v>212</v>
      </c>
      <c r="F67" s="192">
        <v>0.71</v>
      </c>
      <c r="G67" s="192" t="s">
        <v>137</v>
      </c>
      <c r="H67" s="192" t="s">
        <v>137</v>
      </c>
      <c r="I67" s="192">
        <v>199</v>
      </c>
      <c r="J67" s="14"/>
      <c r="K67" s="18"/>
    </row>
    <row r="68" spans="2:11" ht="24.75" customHeight="1" thickBot="1" x14ac:dyDescent="0.35">
      <c r="B68" s="17"/>
      <c r="C68" s="14"/>
      <c r="D68" s="190" t="s">
        <v>208</v>
      </c>
      <c r="E68" s="191" t="s">
        <v>213</v>
      </c>
      <c r="F68" s="192">
        <v>0.64</v>
      </c>
      <c r="G68" s="192" t="s">
        <v>137</v>
      </c>
      <c r="H68" s="192" t="s">
        <v>137</v>
      </c>
      <c r="I68" s="192">
        <v>583</v>
      </c>
      <c r="J68" s="14"/>
      <c r="K68" s="18"/>
    </row>
    <row r="69" spans="2:11" ht="24.75" customHeight="1" thickBot="1" x14ac:dyDescent="0.35">
      <c r="B69" s="17"/>
      <c r="C69" s="14"/>
      <c r="D69" s="190" t="s">
        <v>208</v>
      </c>
      <c r="E69" s="191" t="s">
        <v>214</v>
      </c>
      <c r="F69" s="192">
        <v>1.1299999999999999</v>
      </c>
      <c r="G69" s="192" t="s">
        <v>144</v>
      </c>
      <c r="H69" s="192" t="s">
        <v>137</v>
      </c>
      <c r="I69" s="192">
        <v>2002</v>
      </c>
      <c r="J69" s="14"/>
      <c r="K69" s="18"/>
    </row>
    <row r="70" spans="2:11" ht="24.75" customHeight="1" thickBot="1" x14ac:dyDescent="0.35">
      <c r="B70" s="17"/>
      <c r="C70" s="14"/>
      <c r="D70" s="190" t="s">
        <v>208</v>
      </c>
      <c r="E70" s="191" t="s">
        <v>215</v>
      </c>
      <c r="F70" s="192">
        <v>1.22</v>
      </c>
      <c r="G70" s="192" t="s">
        <v>137</v>
      </c>
      <c r="H70" s="192" t="s">
        <v>137</v>
      </c>
      <c r="I70" s="192">
        <v>2698</v>
      </c>
      <c r="J70" s="14"/>
      <c r="K70" s="18"/>
    </row>
    <row r="71" spans="2:11" ht="24.75" customHeight="1" thickBot="1" x14ac:dyDescent="0.35">
      <c r="B71" s="17"/>
      <c r="C71" s="14"/>
      <c r="D71" s="190" t="s">
        <v>208</v>
      </c>
      <c r="E71" s="191" t="s">
        <v>216</v>
      </c>
      <c r="F71" s="192">
        <v>0.71</v>
      </c>
      <c r="G71" s="192" t="s">
        <v>144</v>
      </c>
      <c r="H71" s="192" t="s">
        <v>148</v>
      </c>
      <c r="I71" s="192">
        <v>3388</v>
      </c>
      <c r="J71" s="14"/>
      <c r="K71" s="18"/>
    </row>
    <row r="72" spans="2:11" ht="24.75" customHeight="1" thickBot="1" x14ac:dyDescent="0.35">
      <c r="B72" s="17"/>
      <c r="C72" s="14"/>
      <c r="D72" s="190" t="s">
        <v>217</v>
      </c>
      <c r="E72" s="191" t="s">
        <v>218</v>
      </c>
      <c r="F72" s="192">
        <v>0.97</v>
      </c>
      <c r="G72" s="192" t="s">
        <v>137</v>
      </c>
      <c r="H72" s="192" t="s">
        <v>137</v>
      </c>
      <c r="I72" s="192">
        <v>10</v>
      </c>
      <c r="J72" s="14"/>
      <c r="K72" s="18"/>
    </row>
    <row r="73" spans="2:11" ht="24.75" customHeight="1" thickBot="1" x14ac:dyDescent="0.35">
      <c r="B73" s="17"/>
      <c r="C73" s="14"/>
      <c r="D73" s="190" t="s">
        <v>217</v>
      </c>
      <c r="E73" s="191" t="s">
        <v>219</v>
      </c>
      <c r="F73" s="192">
        <v>0.81</v>
      </c>
      <c r="G73" s="192" t="s">
        <v>137</v>
      </c>
      <c r="H73" s="192" t="s">
        <v>137</v>
      </c>
      <c r="I73" s="192">
        <v>18</v>
      </c>
      <c r="J73" s="14"/>
      <c r="K73" s="18"/>
    </row>
    <row r="74" spans="2:11" ht="24.75" customHeight="1" thickBot="1" x14ac:dyDescent="0.35">
      <c r="B74" s="17"/>
      <c r="C74" s="14"/>
      <c r="D74" s="190" t="s">
        <v>217</v>
      </c>
      <c r="E74" s="191" t="s">
        <v>220</v>
      </c>
      <c r="F74" s="192">
        <v>0.89</v>
      </c>
      <c r="G74" s="192" t="s">
        <v>137</v>
      </c>
      <c r="H74" s="192" t="s">
        <v>137</v>
      </c>
      <c r="I74" s="192">
        <v>2375</v>
      </c>
      <c r="J74" s="14"/>
      <c r="K74" s="18"/>
    </row>
    <row r="75" spans="2:11" ht="24.75" customHeight="1" thickBot="1" x14ac:dyDescent="0.35">
      <c r="B75" s="17"/>
      <c r="C75" s="14"/>
      <c r="D75" s="190" t="s">
        <v>217</v>
      </c>
      <c r="E75" s="191" t="s">
        <v>221</v>
      </c>
      <c r="F75" s="192">
        <v>0.92</v>
      </c>
      <c r="G75" s="192" t="s">
        <v>137</v>
      </c>
      <c r="H75" s="192" t="s">
        <v>137</v>
      </c>
      <c r="I75" s="192">
        <v>4303</v>
      </c>
      <c r="J75" s="14"/>
      <c r="K75" s="18"/>
    </row>
    <row r="76" spans="2:11" ht="24.75" customHeight="1" thickBot="1" x14ac:dyDescent="0.35">
      <c r="B76" s="17"/>
      <c r="C76" s="14"/>
      <c r="D76" s="473" t="s">
        <v>222</v>
      </c>
      <c r="E76" s="473" t="s">
        <v>223</v>
      </c>
      <c r="F76" s="192">
        <v>0.85</v>
      </c>
      <c r="G76" s="192" t="s">
        <v>137</v>
      </c>
      <c r="H76" s="192" t="s">
        <v>155</v>
      </c>
      <c r="I76" s="192">
        <v>62</v>
      </c>
      <c r="J76" s="14"/>
      <c r="K76" s="18"/>
    </row>
    <row r="77" spans="2:11" ht="24.75" customHeight="1" thickBot="1" x14ac:dyDescent="0.35">
      <c r="B77" s="17"/>
      <c r="C77" s="14"/>
      <c r="D77" s="474"/>
      <c r="E77" s="474"/>
      <c r="F77" s="192">
        <v>0.93</v>
      </c>
      <c r="G77" s="192" t="s">
        <v>137</v>
      </c>
      <c r="H77" s="192" t="s">
        <v>199</v>
      </c>
      <c r="I77" s="192">
        <v>63</v>
      </c>
      <c r="J77" s="14"/>
      <c r="K77" s="18"/>
    </row>
    <row r="78" spans="2:11" ht="24.75" customHeight="1" thickBot="1" x14ac:dyDescent="0.35">
      <c r="B78" s="17"/>
      <c r="C78" s="14"/>
      <c r="D78" s="473" t="s">
        <v>222</v>
      </c>
      <c r="E78" s="473" t="s">
        <v>224</v>
      </c>
      <c r="F78" s="192">
        <v>0.87</v>
      </c>
      <c r="G78" s="192" t="s">
        <v>137</v>
      </c>
      <c r="H78" s="192" t="s">
        <v>155</v>
      </c>
      <c r="I78" s="192">
        <v>73</v>
      </c>
      <c r="J78" s="14"/>
      <c r="K78" s="18"/>
    </row>
    <row r="79" spans="2:11" ht="24.75" customHeight="1" thickBot="1" x14ac:dyDescent="0.35">
      <c r="B79" s="17"/>
      <c r="C79" s="14"/>
      <c r="D79" s="474"/>
      <c r="E79" s="474"/>
      <c r="F79" s="192">
        <v>0.71</v>
      </c>
      <c r="G79" s="192" t="s">
        <v>137</v>
      </c>
      <c r="H79" s="192" t="s">
        <v>199</v>
      </c>
      <c r="I79" s="192">
        <v>74</v>
      </c>
      <c r="J79" s="14"/>
      <c r="K79" s="18"/>
    </row>
    <row r="80" spans="2:11" ht="24.75" customHeight="1" thickBot="1" x14ac:dyDescent="0.35">
      <c r="B80" s="17"/>
      <c r="C80" s="14"/>
      <c r="D80" s="473" t="s">
        <v>222</v>
      </c>
      <c r="E80" s="473" t="s">
        <v>225</v>
      </c>
      <c r="F80" s="192">
        <v>0.59</v>
      </c>
      <c r="G80" s="192" t="s">
        <v>137</v>
      </c>
      <c r="H80" s="192" t="s">
        <v>137</v>
      </c>
      <c r="I80" s="192">
        <v>1905</v>
      </c>
      <c r="J80" s="14"/>
      <c r="K80" s="18"/>
    </row>
    <row r="81" spans="2:11" ht="24.75" customHeight="1" thickBot="1" x14ac:dyDescent="0.35">
      <c r="B81" s="17"/>
      <c r="C81" s="14"/>
      <c r="D81" s="474"/>
      <c r="E81" s="474"/>
      <c r="F81" s="192">
        <v>0.66</v>
      </c>
      <c r="G81" s="192" t="s">
        <v>167</v>
      </c>
      <c r="H81" s="192" t="s">
        <v>137</v>
      </c>
      <c r="I81" s="192">
        <v>1906</v>
      </c>
      <c r="J81" s="14"/>
      <c r="K81" s="18"/>
    </row>
    <row r="82" spans="2:11" ht="24.75" customHeight="1" thickBot="1" x14ac:dyDescent="0.35">
      <c r="B82" s="17"/>
      <c r="C82" s="14"/>
      <c r="D82" s="190" t="s">
        <v>226</v>
      </c>
      <c r="E82" s="191" t="s">
        <v>227</v>
      </c>
      <c r="F82" s="192">
        <v>0.68</v>
      </c>
      <c r="G82" s="192" t="s">
        <v>137</v>
      </c>
      <c r="H82" s="192" t="s">
        <v>137</v>
      </c>
      <c r="I82" s="192">
        <v>112</v>
      </c>
      <c r="J82" s="14"/>
      <c r="K82" s="18"/>
    </row>
    <row r="83" spans="2:11" ht="24.75" customHeight="1" thickBot="1" x14ac:dyDescent="0.35">
      <c r="B83" s="17"/>
      <c r="C83" s="14"/>
      <c r="D83" s="190" t="s">
        <v>226</v>
      </c>
      <c r="E83" s="191" t="s">
        <v>228</v>
      </c>
      <c r="F83" s="192">
        <v>0.68</v>
      </c>
      <c r="G83" s="192" t="s">
        <v>137</v>
      </c>
      <c r="H83" s="192" t="s">
        <v>137</v>
      </c>
      <c r="I83" s="192">
        <v>128</v>
      </c>
      <c r="J83" s="14"/>
      <c r="K83" s="18"/>
    </row>
    <row r="84" spans="2:11" ht="24.75" customHeight="1" thickBot="1" x14ac:dyDescent="0.35">
      <c r="B84" s="17"/>
      <c r="C84" s="14"/>
      <c r="D84" s="190" t="s">
        <v>226</v>
      </c>
      <c r="E84" s="191" t="s">
        <v>229</v>
      </c>
      <c r="F84" s="192">
        <v>0.6</v>
      </c>
      <c r="G84" s="192" t="s">
        <v>137</v>
      </c>
      <c r="H84" s="192" t="s">
        <v>155</v>
      </c>
      <c r="I84" s="192">
        <v>132</v>
      </c>
      <c r="J84" s="14"/>
      <c r="K84" s="18"/>
    </row>
    <row r="85" spans="2:11" ht="24.75" customHeight="1" thickBot="1" x14ac:dyDescent="0.35">
      <c r="B85" s="17"/>
      <c r="C85" s="14"/>
      <c r="D85" s="190" t="s">
        <v>226</v>
      </c>
      <c r="E85" s="191" t="s">
        <v>230</v>
      </c>
      <c r="F85" s="192">
        <v>0.66</v>
      </c>
      <c r="G85" s="192" t="s">
        <v>137</v>
      </c>
      <c r="H85" s="192" t="s">
        <v>137</v>
      </c>
      <c r="I85" s="192">
        <v>138</v>
      </c>
      <c r="J85" s="14"/>
      <c r="K85" s="18"/>
    </row>
    <row r="86" spans="2:11" ht="24.75" customHeight="1" thickBot="1" x14ac:dyDescent="0.35">
      <c r="B86" s="17"/>
      <c r="C86" s="14"/>
      <c r="D86" s="190" t="s">
        <v>226</v>
      </c>
      <c r="E86" s="191" t="s">
        <v>231</v>
      </c>
      <c r="F86" s="192">
        <v>0.83</v>
      </c>
      <c r="G86" s="192" t="s">
        <v>137</v>
      </c>
      <c r="H86" s="192" t="s">
        <v>232</v>
      </c>
      <c r="I86" s="192">
        <v>141</v>
      </c>
      <c r="J86" s="14"/>
      <c r="K86" s="18"/>
    </row>
    <row r="87" spans="2:11" ht="24.75" customHeight="1" thickBot="1" x14ac:dyDescent="0.35">
      <c r="B87" s="17"/>
      <c r="C87" s="14"/>
      <c r="D87" s="190" t="s">
        <v>226</v>
      </c>
      <c r="E87" s="191" t="s">
        <v>233</v>
      </c>
      <c r="F87" s="192">
        <v>0.89</v>
      </c>
      <c r="G87" s="192" t="s">
        <v>137</v>
      </c>
      <c r="H87" s="192" t="s">
        <v>155</v>
      </c>
      <c r="I87" s="192">
        <v>586</v>
      </c>
      <c r="J87" s="14"/>
      <c r="K87" s="18"/>
    </row>
    <row r="88" spans="2:11" x14ac:dyDescent="0.3">
      <c r="B88" s="17"/>
      <c r="C88" s="14"/>
      <c r="D88" s="14"/>
      <c r="E88" s="14"/>
      <c r="F88" s="14"/>
      <c r="G88" s="14"/>
      <c r="H88" s="14"/>
      <c r="I88" s="14"/>
      <c r="J88" s="14"/>
      <c r="K88" s="18"/>
    </row>
    <row r="89" spans="2:11" ht="15" thickBot="1" x14ac:dyDescent="0.35">
      <c r="B89" s="19"/>
      <c r="C89" s="193"/>
      <c r="D89" s="194" t="s">
        <v>234</v>
      </c>
      <c r="E89" s="193" t="s">
        <v>235</v>
      </c>
      <c r="F89" s="193"/>
      <c r="G89" s="195" t="s">
        <v>236</v>
      </c>
      <c r="H89" s="193"/>
      <c r="I89" s="193"/>
      <c r="J89" s="193"/>
      <c r="K89" s="20"/>
    </row>
  </sheetData>
  <sheetProtection algorithmName="SHA-512" hashValue="r0Gzba9Pgy5FlOs2/wFMVQ2IDe2FdsLA36/H2JMYtM2+bAJ1WYm3p+sYrsVHIiBmkMF+IqrbXajiiuqnJCWYgQ==" saltValue="X3g2/7iKTlg6NdBzgeQ3Wg==" spinCount="100000" sheet="1" objects="1" scenarios="1"/>
  <mergeCells count="26">
    <mergeCell ref="B2:K2"/>
    <mergeCell ref="B4:K4"/>
    <mergeCell ref="E5:F5"/>
    <mergeCell ref="G5:I5"/>
    <mergeCell ref="D37:D39"/>
    <mergeCell ref="E37:E39"/>
    <mergeCell ref="D40:D41"/>
    <mergeCell ref="E40:E41"/>
    <mergeCell ref="D42:D43"/>
    <mergeCell ref="E42:E43"/>
    <mergeCell ref="D44:D45"/>
    <mergeCell ref="E44:E45"/>
    <mergeCell ref="D47:D48"/>
    <mergeCell ref="E47:E48"/>
    <mergeCell ref="D49:D50"/>
    <mergeCell ref="E49:E50"/>
    <mergeCell ref="D51:D52"/>
    <mergeCell ref="E51:E52"/>
    <mergeCell ref="D80:D81"/>
    <mergeCell ref="E80:E81"/>
    <mergeCell ref="D56:D57"/>
    <mergeCell ref="E56:E57"/>
    <mergeCell ref="D76:D77"/>
    <mergeCell ref="E76:E77"/>
    <mergeCell ref="D78:D79"/>
    <mergeCell ref="E78:E79"/>
  </mergeCells>
  <hyperlinks>
    <hyperlink ref="G89"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AM195"/>
  <sheetViews>
    <sheetView workbookViewId="0">
      <selection activeCell="J18" sqref="J18"/>
    </sheetView>
  </sheetViews>
  <sheetFormatPr defaultRowHeight="14.4" x14ac:dyDescent="0.3"/>
  <cols>
    <col min="4" max="4" width="2.6640625" bestFit="1" customWidth="1"/>
    <col min="5" max="5" width="19.5546875" bestFit="1" customWidth="1"/>
    <col min="6" max="6" width="11" customWidth="1"/>
    <col min="8" max="8" width="2.6640625" bestFit="1" customWidth="1"/>
    <col min="9" max="9" width="19.5546875" bestFit="1" customWidth="1"/>
    <col min="10" max="10" width="10.109375" bestFit="1" customWidth="1"/>
  </cols>
  <sheetData>
    <row r="1" spans="1:39" ht="15" thickBot="1" x14ac:dyDescent="0.3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26.4" thickBot="1" x14ac:dyDescent="0.55000000000000004">
      <c r="A2" s="12"/>
      <c r="B2" s="485" t="s">
        <v>398</v>
      </c>
      <c r="C2" s="486"/>
      <c r="D2" s="486"/>
      <c r="E2" s="486"/>
      <c r="F2" s="486"/>
      <c r="G2" s="486"/>
      <c r="H2" s="486"/>
      <c r="I2" s="486"/>
      <c r="J2" s="486"/>
      <c r="K2" s="486"/>
      <c r="L2" s="487"/>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26.4" thickBot="1" x14ac:dyDescent="0.55000000000000004">
      <c r="A3" s="12"/>
      <c r="C3" s="97"/>
      <c r="D3" s="97"/>
      <c r="E3" s="97"/>
      <c r="F3" s="97"/>
      <c r="G3" s="97"/>
      <c r="H3" s="97"/>
      <c r="I3" s="97"/>
      <c r="J3" s="97"/>
      <c r="K3" s="97"/>
      <c r="L3" s="97"/>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ht="24" thickBot="1" x14ac:dyDescent="0.5">
      <c r="A4" s="12"/>
      <c r="B4" s="461" t="s">
        <v>130</v>
      </c>
      <c r="C4" s="462"/>
      <c r="D4" s="462"/>
      <c r="E4" s="462"/>
      <c r="F4" s="462"/>
      <c r="G4" s="462"/>
      <c r="H4" s="462"/>
      <c r="I4" s="462"/>
      <c r="J4" s="462"/>
      <c r="K4" s="462"/>
      <c r="L4" s="463"/>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row>
    <row r="5" spans="1:39" ht="26.4" thickBot="1" x14ac:dyDescent="0.55000000000000004">
      <c r="A5" s="12"/>
      <c r="B5" s="12"/>
      <c r="C5" s="187"/>
      <c r="D5" s="187"/>
      <c r="E5" s="196"/>
      <c r="F5" s="488"/>
      <c r="G5" s="488"/>
      <c r="H5" s="489"/>
      <c r="I5" s="489"/>
      <c r="J5" s="489"/>
      <c r="K5" s="187"/>
      <c r="L5" s="187"/>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ht="15" thickBot="1" x14ac:dyDescent="0.35">
      <c r="A6" s="12"/>
      <c r="B6" s="15"/>
      <c r="C6" s="189"/>
      <c r="D6" s="197"/>
      <c r="E6" s="189"/>
      <c r="F6" s="189"/>
      <c r="G6" s="189"/>
      <c r="H6" s="189"/>
      <c r="I6" s="189"/>
      <c r="J6" s="189"/>
      <c r="K6" s="189"/>
      <c r="L6" s="16"/>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39" ht="15" thickBot="1" x14ac:dyDescent="0.35">
      <c r="A7" s="12"/>
      <c r="B7" s="17"/>
      <c r="C7" s="14"/>
      <c r="D7" s="490" t="s">
        <v>237</v>
      </c>
      <c r="E7" s="491"/>
      <c r="F7" s="492"/>
      <c r="G7" s="14"/>
      <c r="H7" s="493" t="s">
        <v>238</v>
      </c>
      <c r="I7" s="494"/>
      <c r="J7" s="495"/>
      <c r="K7" s="14"/>
      <c r="L7" s="18"/>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ht="14.25" customHeight="1" thickBot="1" x14ac:dyDescent="0.35">
      <c r="A8" s="12"/>
      <c r="B8" s="17"/>
      <c r="C8" s="14"/>
      <c r="D8" s="481" t="s">
        <v>390</v>
      </c>
      <c r="E8" s="482"/>
      <c r="F8" s="223" t="s">
        <v>391</v>
      </c>
      <c r="G8" s="224"/>
      <c r="H8" s="481" t="s">
        <v>390</v>
      </c>
      <c r="I8" s="482"/>
      <c r="J8" s="223" t="s">
        <v>391</v>
      </c>
      <c r="K8" s="14"/>
      <c r="L8" s="18"/>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9" x14ac:dyDescent="0.3">
      <c r="A9" s="12"/>
      <c r="B9" s="17"/>
      <c r="C9" s="14"/>
      <c r="D9" s="198">
        <v>1</v>
      </c>
      <c r="E9" s="199" t="s">
        <v>239</v>
      </c>
      <c r="F9" s="200"/>
      <c r="G9" s="14"/>
      <c r="H9" s="198">
        <v>6</v>
      </c>
      <c r="I9" s="199" t="s">
        <v>240</v>
      </c>
      <c r="J9" s="200"/>
      <c r="K9" s="14"/>
      <c r="L9" s="18"/>
      <c r="M9" s="17"/>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x14ac:dyDescent="0.3">
      <c r="A10" s="12"/>
      <c r="B10" s="17"/>
      <c r="C10" s="14"/>
      <c r="D10" s="201"/>
      <c r="E10" s="202" t="s">
        <v>241</v>
      </c>
      <c r="F10" s="203">
        <v>15</v>
      </c>
      <c r="G10" s="14"/>
      <c r="H10" s="201"/>
      <c r="I10" s="202" t="s">
        <v>242</v>
      </c>
      <c r="J10" s="203">
        <v>15</v>
      </c>
      <c r="K10" s="14"/>
      <c r="M10" s="17"/>
      <c r="N10" s="14"/>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x14ac:dyDescent="0.3">
      <c r="A11" s="12"/>
      <c r="B11" s="17"/>
      <c r="C11" s="14"/>
      <c r="D11" s="201"/>
      <c r="E11" s="202" t="s">
        <v>243</v>
      </c>
      <c r="F11" s="203">
        <v>15</v>
      </c>
      <c r="G11" s="14"/>
      <c r="H11" s="201"/>
      <c r="I11" s="202" t="s">
        <v>244</v>
      </c>
      <c r="J11" s="203">
        <v>15</v>
      </c>
      <c r="K11" s="14"/>
      <c r="L11" s="18"/>
      <c r="M11" s="17"/>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9" x14ac:dyDescent="0.3">
      <c r="A12" s="12"/>
      <c r="B12" s="17"/>
      <c r="C12" s="14"/>
      <c r="D12" s="201"/>
      <c r="E12" s="202" t="s">
        <v>245</v>
      </c>
      <c r="F12" s="203">
        <v>15</v>
      </c>
      <c r="G12" s="14"/>
      <c r="H12" s="201"/>
      <c r="I12" s="202" t="s">
        <v>246</v>
      </c>
      <c r="J12" s="203">
        <v>10</v>
      </c>
      <c r="K12" s="14"/>
      <c r="L12" s="18"/>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x14ac:dyDescent="0.3">
      <c r="A13" s="12"/>
      <c r="B13" s="17"/>
      <c r="C13" s="14"/>
      <c r="D13" s="204">
        <v>2</v>
      </c>
      <c r="E13" s="205" t="s">
        <v>247</v>
      </c>
      <c r="F13" s="203"/>
      <c r="G13" s="14"/>
      <c r="H13" s="201"/>
      <c r="I13" s="202" t="s">
        <v>248</v>
      </c>
      <c r="J13" s="203">
        <v>5</v>
      </c>
      <c r="K13" s="14"/>
      <c r="L13" s="18"/>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x14ac:dyDescent="0.3">
      <c r="A14" s="12"/>
      <c r="B14" s="17"/>
      <c r="C14" s="14"/>
      <c r="D14" s="201"/>
      <c r="E14" s="202" t="s">
        <v>249</v>
      </c>
      <c r="F14" s="203">
        <v>15</v>
      </c>
      <c r="G14" s="14"/>
      <c r="H14" s="201"/>
      <c r="I14" s="202" t="s">
        <v>250</v>
      </c>
      <c r="J14" s="203">
        <v>7</v>
      </c>
      <c r="K14" s="14"/>
      <c r="L14" s="18"/>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39" x14ac:dyDescent="0.3">
      <c r="A15" s="12"/>
      <c r="B15" s="17"/>
      <c r="C15" s="14"/>
      <c r="D15" s="201"/>
      <c r="E15" s="202" t="s">
        <v>251</v>
      </c>
      <c r="F15" s="203">
        <v>15</v>
      </c>
      <c r="G15" s="14"/>
      <c r="H15" s="201"/>
      <c r="I15" s="202" t="s">
        <v>252</v>
      </c>
      <c r="J15" s="203">
        <v>3</v>
      </c>
      <c r="K15" s="14"/>
      <c r="L15" s="18"/>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x14ac:dyDescent="0.3">
      <c r="A16" s="12"/>
      <c r="B16" s="17"/>
      <c r="C16" s="14"/>
      <c r="D16" s="201"/>
      <c r="E16" s="202" t="s">
        <v>253</v>
      </c>
      <c r="F16" s="203">
        <v>10</v>
      </c>
      <c r="G16" s="14"/>
      <c r="H16" s="201"/>
      <c r="I16" s="202" t="s">
        <v>254</v>
      </c>
      <c r="J16" s="203">
        <v>3</v>
      </c>
      <c r="K16" s="14"/>
      <c r="L16" s="18"/>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39" x14ac:dyDescent="0.3">
      <c r="A17" s="12"/>
      <c r="B17" s="17"/>
      <c r="C17" s="14"/>
      <c r="D17" s="201"/>
      <c r="E17" s="202" t="s">
        <v>255</v>
      </c>
      <c r="F17" s="203">
        <v>5</v>
      </c>
      <c r="G17" s="14"/>
      <c r="H17" s="204">
        <v>7</v>
      </c>
      <c r="I17" s="205" t="s">
        <v>256</v>
      </c>
      <c r="J17" s="203"/>
      <c r="K17" s="14"/>
      <c r="L17" s="18"/>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row>
    <row r="18" spans="1:39" ht="24" x14ac:dyDescent="0.3">
      <c r="A18" s="12"/>
      <c r="B18" s="17"/>
      <c r="C18" s="14"/>
      <c r="D18" s="201"/>
      <c r="E18" s="202" t="s">
        <v>257</v>
      </c>
      <c r="F18" s="203">
        <v>7</v>
      </c>
      <c r="G18" s="14"/>
      <c r="H18" s="201"/>
      <c r="I18" s="202" t="s">
        <v>258</v>
      </c>
      <c r="J18" s="203">
        <v>1</v>
      </c>
      <c r="K18" s="14"/>
      <c r="L18" s="18"/>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39" x14ac:dyDescent="0.3">
      <c r="A19" s="12"/>
      <c r="B19" s="17"/>
      <c r="C19" s="14"/>
      <c r="D19" s="201"/>
      <c r="E19" s="202" t="s">
        <v>259</v>
      </c>
      <c r="F19" s="203">
        <v>3</v>
      </c>
      <c r="G19" s="14"/>
      <c r="H19" s="201"/>
      <c r="I19" s="202" t="s">
        <v>260</v>
      </c>
      <c r="J19" s="203">
        <v>1</v>
      </c>
      <c r="K19" s="14"/>
      <c r="L19" s="18"/>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row>
    <row r="20" spans="1:39" x14ac:dyDescent="0.3">
      <c r="A20" s="12"/>
      <c r="B20" s="17"/>
      <c r="C20" s="14"/>
      <c r="D20" s="201"/>
      <c r="E20" s="202" t="s">
        <v>261</v>
      </c>
      <c r="F20" s="203">
        <v>3</v>
      </c>
      <c r="G20" s="14"/>
      <c r="H20" s="201"/>
      <c r="I20" s="202" t="s">
        <v>262</v>
      </c>
      <c r="J20" s="203">
        <v>1</v>
      </c>
      <c r="K20" s="14"/>
      <c r="L20" s="18"/>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x14ac:dyDescent="0.3">
      <c r="A21" s="12"/>
      <c r="B21" s="17"/>
      <c r="C21" s="14"/>
      <c r="D21" s="204">
        <v>3</v>
      </c>
      <c r="E21" s="205" t="s">
        <v>263</v>
      </c>
      <c r="F21" s="203"/>
      <c r="G21" s="14"/>
      <c r="H21" s="201"/>
      <c r="I21" s="202" t="s">
        <v>264</v>
      </c>
      <c r="J21" s="203">
        <v>4</v>
      </c>
      <c r="K21" s="14"/>
      <c r="L21" s="18"/>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9" x14ac:dyDescent="0.3">
      <c r="A22" s="12"/>
      <c r="B22" s="17"/>
      <c r="C22" s="14"/>
      <c r="D22" s="201"/>
      <c r="E22" s="202" t="s">
        <v>265</v>
      </c>
      <c r="F22" s="203">
        <v>15</v>
      </c>
      <c r="G22" s="14"/>
      <c r="H22" s="201"/>
      <c r="I22" s="202" t="s">
        <v>266</v>
      </c>
      <c r="J22" s="203">
        <v>1</v>
      </c>
      <c r="K22" s="14"/>
      <c r="L22" s="18"/>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39" ht="24" x14ac:dyDescent="0.3">
      <c r="A23" s="12"/>
      <c r="B23" s="17"/>
      <c r="C23" s="14"/>
      <c r="D23" s="201"/>
      <c r="E23" s="202" t="s">
        <v>267</v>
      </c>
      <c r="F23" s="203">
        <v>7</v>
      </c>
      <c r="G23" s="14"/>
      <c r="H23" s="201"/>
      <c r="I23" s="202" t="s">
        <v>268</v>
      </c>
      <c r="J23" s="203">
        <v>3</v>
      </c>
      <c r="K23" s="14"/>
      <c r="L23" s="18"/>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39" ht="24" x14ac:dyDescent="0.3">
      <c r="A24" s="12"/>
      <c r="B24" s="17"/>
      <c r="C24" s="14"/>
      <c r="D24" s="201"/>
      <c r="E24" s="202" t="s">
        <v>269</v>
      </c>
      <c r="F24" s="203">
        <v>10</v>
      </c>
      <c r="G24" s="14"/>
      <c r="H24" s="201"/>
      <c r="I24" s="202" t="s">
        <v>270</v>
      </c>
      <c r="J24" s="203">
        <v>1</v>
      </c>
      <c r="K24" s="14"/>
      <c r="L24" s="18"/>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39" ht="24" x14ac:dyDescent="0.3">
      <c r="A25" s="12"/>
      <c r="B25" s="17"/>
      <c r="C25" s="14"/>
      <c r="D25" s="201"/>
      <c r="E25" s="202" t="s">
        <v>271</v>
      </c>
      <c r="F25" s="203">
        <v>3</v>
      </c>
      <c r="G25" s="14"/>
      <c r="H25" s="204">
        <v>8</v>
      </c>
      <c r="I25" s="205" t="s">
        <v>272</v>
      </c>
      <c r="J25" s="203"/>
      <c r="K25" s="14"/>
      <c r="L25" s="18"/>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39" x14ac:dyDescent="0.3">
      <c r="A26" s="12"/>
      <c r="B26" s="17"/>
      <c r="C26" s="14"/>
      <c r="D26" s="201"/>
      <c r="E26" s="202" t="s">
        <v>273</v>
      </c>
      <c r="F26" s="203">
        <v>2</v>
      </c>
      <c r="G26" s="14"/>
      <c r="H26" s="201"/>
      <c r="I26" s="202" t="s">
        <v>274</v>
      </c>
      <c r="J26" s="203">
        <v>15</v>
      </c>
      <c r="K26" s="14"/>
      <c r="L26" s="18"/>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row>
    <row r="27" spans="1:39" x14ac:dyDescent="0.3">
      <c r="A27" s="12"/>
      <c r="B27" s="17"/>
      <c r="C27" s="14"/>
      <c r="D27" s="201"/>
      <c r="E27" s="202" t="s">
        <v>275</v>
      </c>
      <c r="F27" s="203">
        <v>15</v>
      </c>
      <c r="G27" s="14"/>
      <c r="H27" s="201"/>
      <c r="I27" s="202" t="s">
        <v>276</v>
      </c>
      <c r="J27" s="203">
        <v>15</v>
      </c>
      <c r="K27" s="14"/>
      <c r="L27" s="18"/>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9" x14ac:dyDescent="0.3">
      <c r="A28" s="12"/>
      <c r="B28" s="17"/>
      <c r="C28" s="14"/>
      <c r="D28" s="201"/>
      <c r="E28" s="202" t="s">
        <v>277</v>
      </c>
      <c r="F28" s="203">
        <v>15</v>
      </c>
      <c r="G28" s="14"/>
      <c r="H28" s="201"/>
      <c r="I28" s="202" t="s">
        <v>278</v>
      </c>
      <c r="J28" s="203">
        <v>15</v>
      </c>
      <c r="K28" s="14"/>
      <c r="L28" s="18"/>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39" ht="24" x14ac:dyDescent="0.3">
      <c r="A29" s="12"/>
      <c r="B29" s="17"/>
      <c r="C29" s="14"/>
      <c r="D29" s="201"/>
      <c r="E29" s="202" t="s">
        <v>279</v>
      </c>
      <c r="F29" s="203">
        <v>15</v>
      </c>
      <c r="G29" s="14"/>
      <c r="H29" s="201"/>
      <c r="I29" s="202" t="s">
        <v>280</v>
      </c>
      <c r="J29" s="203">
        <v>15</v>
      </c>
      <c r="K29" s="14"/>
      <c r="L29" s="18"/>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0" spans="1:39" x14ac:dyDescent="0.3">
      <c r="A30" s="12"/>
      <c r="B30" s="17"/>
      <c r="C30" s="14"/>
      <c r="D30" s="201"/>
      <c r="E30" s="202" t="s">
        <v>281</v>
      </c>
      <c r="F30" s="203">
        <v>15</v>
      </c>
      <c r="G30" s="14"/>
      <c r="H30" s="201"/>
      <c r="I30" s="202" t="s">
        <v>282</v>
      </c>
      <c r="J30" s="203">
        <v>15</v>
      </c>
      <c r="K30" s="14"/>
      <c r="L30" s="18"/>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x14ac:dyDescent="0.3">
      <c r="A31" s="12"/>
      <c r="B31" s="17"/>
      <c r="C31" s="14"/>
      <c r="D31" s="201"/>
      <c r="E31" s="202" t="s">
        <v>283</v>
      </c>
      <c r="F31" s="203">
        <v>15</v>
      </c>
      <c r="G31" s="14"/>
      <c r="H31" s="201"/>
      <c r="I31" s="202" t="s">
        <v>284</v>
      </c>
      <c r="J31" s="203">
        <v>15</v>
      </c>
      <c r="K31" s="14"/>
      <c r="L31" s="18"/>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39" ht="24" x14ac:dyDescent="0.3">
      <c r="A32" s="12"/>
      <c r="B32" s="17"/>
      <c r="C32" s="14"/>
      <c r="D32" s="201"/>
      <c r="E32" s="202" t="s">
        <v>285</v>
      </c>
      <c r="F32" s="203">
        <v>15</v>
      </c>
      <c r="G32" s="14"/>
      <c r="H32" s="201"/>
      <c r="I32" s="202" t="s">
        <v>286</v>
      </c>
      <c r="J32" s="203">
        <v>2</v>
      </c>
      <c r="K32" s="14"/>
      <c r="L32" s="18"/>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ht="24" x14ac:dyDescent="0.3">
      <c r="A33" s="12"/>
      <c r="B33" s="17"/>
      <c r="C33" s="14"/>
      <c r="D33" s="201"/>
      <c r="E33" s="202" t="s">
        <v>287</v>
      </c>
      <c r="F33" s="203">
        <v>15</v>
      </c>
      <c r="G33" s="14"/>
      <c r="H33" s="201"/>
      <c r="I33" s="202" t="s">
        <v>288</v>
      </c>
      <c r="J33" s="203">
        <v>2</v>
      </c>
      <c r="K33" s="14"/>
      <c r="L33" s="18"/>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ht="24" x14ac:dyDescent="0.3">
      <c r="A34" s="12"/>
      <c r="B34" s="17"/>
      <c r="C34" s="14"/>
      <c r="D34" s="201"/>
      <c r="E34" s="202" t="s">
        <v>289</v>
      </c>
      <c r="F34" s="203">
        <v>15</v>
      </c>
      <c r="G34" s="14"/>
      <c r="H34" s="201"/>
      <c r="I34" s="202" t="s">
        <v>290</v>
      </c>
      <c r="J34" s="203">
        <v>5</v>
      </c>
      <c r="K34" s="14"/>
      <c r="L34" s="18"/>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x14ac:dyDescent="0.3">
      <c r="A35" s="12"/>
      <c r="B35" s="17"/>
      <c r="C35" s="14"/>
      <c r="D35" s="201"/>
      <c r="E35" s="202" t="s">
        <v>291</v>
      </c>
      <c r="F35" s="203">
        <v>15</v>
      </c>
      <c r="G35" s="14"/>
      <c r="H35" s="201"/>
      <c r="I35" s="202" t="s">
        <v>292</v>
      </c>
      <c r="J35" s="203">
        <v>4</v>
      </c>
      <c r="K35" s="14"/>
      <c r="L35" s="18"/>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x14ac:dyDescent="0.3">
      <c r="A36" s="12"/>
      <c r="B36" s="17"/>
      <c r="C36" s="14"/>
      <c r="D36" s="201"/>
      <c r="E36" s="202" t="s">
        <v>293</v>
      </c>
      <c r="F36" s="203">
        <v>15</v>
      </c>
      <c r="G36" s="14"/>
      <c r="H36" s="201"/>
      <c r="I36" s="202" t="s">
        <v>294</v>
      </c>
      <c r="J36" s="203">
        <v>15</v>
      </c>
      <c r="K36" s="14"/>
      <c r="L36" s="18"/>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39" x14ac:dyDescent="0.3">
      <c r="A37" s="12"/>
      <c r="B37" s="17"/>
      <c r="C37" s="14"/>
      <c r="D37" s="204">
        <v>4</v>
      </c>
      <c r="E37" s="205" t="s">
        <v>295</v>
      </c>
      <c r="F37" s="203"/>
      <c r="G37" s="14"/>
      <c r="H37" s="201"/>
      <c r="I37" s="202" t="s">
        <v>296</v>
      </c>
      <c r="J37" s="203">
        <v>10</v>
      </c>
      <c r="K37" s="14"/>
      <c r="L37" s="18"/>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x14ac:dyDescent="0.3">
      <c r="A38" s="12"/>
      <c r="B38" s="17"/>
      <c r="C38" s="14"/>
      <c r="D38" s="201"/>
      <c r="E38" s="202" t="s">
        <v>297</v>
      </c>
      <c r="F38" s="203">
        <v>6</v>
      </c>
      <c r="G38" s="14"/>
      <c r="H38" s="201"/>
      <c r="I38" s="202" t="s">
        <v>298</v>
      </c>
      <c r="J38" s="203">
        <v>20</v>
      </c>
      <c r="K38" s="14"/>
      <c r="L38" s="18"/>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1:39" x14ac:dyDescent="0.3">
      <c r="A39" s="12"/>
      <c r="B39" s="17"/>
      <c r="C39" s="14"/>
      <c r="D39" s="201"/>
      <c r="E39" s="202" t="s">
        <v>299</v>
      </c>
      <c r="F39" s="203">
        <v>6</v>
      </c>
      <c r="G39" s="14"/>
      <c r="H39" s="201"/>
      <c r="I39" s="202" t="s">
        <v>300</v>
      </c>
      <c r="J39" s="203">
        <v>20</v>
      </c>
      <c r="K39" s="14"/>
      <c r="L39" s="18"/>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1:39" x14ac:dyDescent="0.3">
      <c r="A40" s="12"/>
      <c r="B40" s="17"/>
      <c r="C40" s="14"/>
      <c r="D40" s="201"/>
      <c r="E40" s="202" t="s">
        <v>301</v>
      </c>
      <c r="F40" s="203">
        <v>6</v>
      </c>
      <c r="G40" s="14"/>
      <c r="H40" s="204">
        <v>9</v>
      </c>
      <c r="I40" s="205" t="s">
        <v>302</v>
      </c>
      <c r="J40" s="203"/>
      <c r="K40" s="14"/>
      <c r="L40" s="18"/>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39" x14ac:dyDescent="0.3">
      <c r="A41" s="12"/>
      <c r="B41" s="17"/>
      <c r="C41" s="14"/>
      <c r="D41" s="201"/>
      <c r="E41" s="202" t="s">
        <v>303</v>
      </c>
      <c r="F41" s="203">
        <v>6</v>
      </c>
      <c r="G41" s="14"/>
      <c r="H41" s="201"/>
      <c r="I41" s="202" t="s">
        <v>304</v>
      </c>
      <c r="J41" s="203">
        <v>10</v>
      </c>
      <c r="K41" s="14"/>
      <c r="L41" s="18"/>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1:39" x14ac:dyDescent="0.3">
      <c r="A42" s="12"/>
      <c r="B42" s="17"/>
      <c r="C42" s="14"/>
      <c r="D42" s="201"/>
      <c r="E42" s="202" t="s">
        <v>305</v>
      </c>
      <c r="F42" s="203">
        <v>6</v>
      </c>
      <c r="G42" s="14"/>
      <c r="H42" s="201"/>
      <c r="I42" s="202" t="s">
        <v>306</v>
      </c>
      <c r="J42" s="203">
        <v>15</v>
      </c>
      <c r="K42" s="14"/>
      <c r="L42" s="18"/>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row>
    <row r="43" spans="1:39" x14ac:dyDescent="0.3">
      <c r="A43" s="12"/>
      <c r="B43" s="17"/>
      <c r="C43" s="14"/>
      <c r="D43" s="201"/>
      <c r="E43" s="202" t="s">
        <v>307</v>
      </c>
      <c r="F43" s="203">
        <v>5</v>
      </c>
      <c r="G43" s="14"/>
      <c r="H43" s="201"/>
      <c r="I43" s="202" t="s">
        <v>308</v>
      </c>
      <c r="J43" s="203">
        <v>15</v>
      </c>
      <c r="K43" s="14"/>
      <c r="L43" s="18"/>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row>
    <row r="44" spans="1:39" x14ac:dyDescent="0.3">
      <c r="A44" s="12"/>
      <c r="B44" s="17"/>
      <c r="C44" s="14"/>
      <c r="D44" s="201"/>
      <c r="E44" s="202" t="s">
        <v>309</v>
      </c>
      <c r="F44" s="203">
        <v>5</v>
      </c>
      <c r="G44" s="14"/>
      <c r="H44" s="201"/>
      <c r="I44" s="202" t="s">
        <v>310</v>
      </c>
      <c r="J44" s="203">
        <v>10</v>
      </c>
      <c r="K44" s="14"/>
      <c r="L44" s="18"/>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row>
    <row r="45" spans="1:39" x14ac:dyDescent="0.3">
      <c r="A45" s="12"/>
      <c r="B45" s="17"/>
      <c r="C45" s="14"/>
      <c r="D45" s="201"/>
      <c r="E45" s="202" t="s">
        <v>311</v>
      </c>
      <c r="F45" s="203">
        <v>5</v>
      </c>
      <c r="G45" s="14"/>
      <c r="H45" s="201"/>
      <c r="I45" s="202" t="s">
        <v>312</v>
      </c>
      <c r="J45" s="203">
        <v>5</v>
      </c>
      <c r="K45" s="14"/>
      <c r="L45" s="18"/>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1:39" ht="24" x14ac:dyDescent="0.3">
      <c r="A46" s="12"/>
      <c r="B46" s="17"/>
      <c r="C46" s="14"/>
      <c r="D46" s="201"/>
      <c r="E46" s="202" t="s">
        <v>313</v>
      </c>
      <c r="F46" s="203">
        <v>6</v>
      </c>
      <c r="G46" s="14"/>
      <c r="H46" s="201"/>
      <c r="I46" s="202" t="s">
        <v>314</v>
      </c>
      <c r="J46" s="203">
        <v>7</v>
      </c>
      <c r="K46" s="14"/>
      <c r="L46" s="18"/>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row>
    <row r="47" spans="1:39" ht="24" x14ac:dyDescent="0.3">
      <c r="A47" s="12"/>
      <c r="B47" s="17"/>
      <c r="C47" s="14"/>
      <c r="D47" s="201"/>
      <c r="E47" s="202" t="s">
        <v>315</v>
      </c>
      <c r="F47" s="203">
        <v>4</v>
      </c>
      <c r="G47" s="14"/>
      <c r="H47" s="201"/>
      <c r="I47" s="202" t="s">
        <v>316</v>
      </c>
      <c r="J47" s="203">
        <v>10</v>
      </c>
      <c r="K47" s="14"/>
      <c r="L47" s="18"/>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row>
    <row r="48" spans="1:39" ht="24" x14ac:dyDescent="0.3">
      <c r="A48" s="12"/>
      <c r="B48" s="17"/>
      <c r="C48" s="14"/>
      <c r="D48" s="201"/>
      <c r="E48" s="202" t="s">
        <v>317</v>
      </c>
      <c r="F48" s="203">
        <v>4</v>
      </c>
      <c r="G48" s="14"/>
      <c r="H48" s="201"/>
      <c r="I48" s="202" t="s">
        <v>318</v>
      </c>
      <c r="J48" s="203">
        <v>10</v>
      </c>
      <c r="K48" s="14"/>
      <c r="L48" s="18"/>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x14ac:dyDescent="0.3">
      <c r="A49" s="12"/>
      <c r="B49" s="17"/>
      <c r="C49" s="14"/>
      <c r="D49" s="201"/>
      <c r="E49" s="202" t="s">
        <v>319</v>
      </c>
      <c r="F49" s="203">
        <v>4</v>
      </c>
      <c r="G49" s="14"/>
      <c r="H49" s="201"/>
      <c r="I49" s="202" t="s">
        <v>320</v>
      </c>
      <c r="J49" s="203">
        <v>10</v>
      </c>
      <c r="K49" s="14"/>
      <c r="L49" s="18"/>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x14ac:dyDescent="0.3">
      <c r="A50" s="12"/>
      <c r="B50" s="17"/>
      <c r="C50" s="14"/>
      <c r="D50" s="201"/>
      <c r="E50" s="202" t="s">
        <v>321</v>
      </c>
      <c r="F50" s="203">
        <v>15</v>
      </c>
      <c r="G50" s="14"/>
      <c r="H50" s="201"/>
      <c r="I50" s="202" t="s">
        <v>322</v>
      </c>
      <c r="J50" s="203">
        <v>15</v>
      </c>
      <c r="K50" s="14"/>
      <c r="L50" s="18"/>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x14ac:dyDescent="0.3">
      <c r="A51" s="12"/>
      <c r="B51" s="17"/>
      <c r="C51" s="14"/>
      <c r="D51" s="201"/>
      <c r="E51" s="202" t="s">
        <v>311</v>
      </c>
      <c r="F51" s="203">
        <v>5</v>
      </c>
      <c r="G51" s="14"/>
      <c r="H51" s="201"/>
      <c r="I51" s="202" t="s">
        <v>323</v>
      </c>
      <c r="J51" s="203">
        <v>15</v>
      </c>
      <c r="K51" s="14"/>
      <c r="L51" s="18"/>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24" x14ac:dyDescent="0.3">
      <c r="A52" s="12"/>
      <c r="B52" s="17"/>
      <c r="C52" s="14"/>
      <c r="D52" s="201"/>
      <c r="E52" s="202" t="s">
        <v>313</v>
      </c>
      <c r="F52" s="203">
        <v>6</v>
      </c>
      <c r="G52" s="14"/>
      <c r="H52" s="201"/>
      <c r="I52" s="202" t="s">
        <v>324</v>
      </c>
      <c r="J52" s="203">
        <v>4</v>
      </c>
      <c r="K52" s="14"/>
      <c r="L52" s="18"/>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row>
    <row r="53" spans="1:39" x14ac:dyDescent="0.3">
      <c r="A53" s="12"/>
      <c r="B53" s="17"/>
      <c r="C53" s="14"/>
      <c r="D53" s="201"/>
      <c r="E53" s="202" t="s">
        <v>315</v>
      </c>
      <c r="F53" s="203">
        <v>4</v>
      </c>
      <c r="G53" s="14"/>
      <c r="H53" s="201"/>
      <c r="I53" s="202" t="s">
        <v>325</v>
      </c>
      <c r="J53" s="203">
        <v>3</v>
      </c>
      <c r="K53" s="14"/>
      <c r="L53" s="18"/>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row>
    <row r="54" spans="1:39" x14ac:dyDescent="0.3">
      <c r="A54" s="12"/>
      <c r="B54" s="17"/>
      <c r="C54" s="14"/>
      <c r="D54" s="201"/>
      <c r="E54" s="202" t="s">
        <v>317</v>
      </c>
      <c r="F54" s="203">
        <v>4</v>
      </c>
      <c r="G54" s="14"/>
      <c r="H54" s="201"/>
      <c r="I54" s="202" t="s">
        <v>326</v>
      </c>
      <c r="J54" s="203">
        <v>20</v>
      </c>
      <c r="K54" s="14"/>
      <c r="L54" s="18"/>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row>
    <row r="55" spans="1:39" x14ac:dyDescent="0.3">
      <c r="A55" s="12"/>
      <c r="B55" s="17"/>
      <c r="C55" s="14"/>
      <c r="D55" s="201"/>
      <c r="E55" s="202" t="s">
        <v>319</v>
      </c>
      <c r="F55" s="203">
        <v>4</v>
      </c>
      <c r="G55" s="14"/>
      <c r="H55" s="201"/>
      <c r="I55" s="202" t="s">
        <v>327</v>
      </c>
      <c r="J55" s="203">
        <v>20</v>
      </c>
      <c r="K55" s="14"/>
      <c r="L55" s="18"/>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39" x14ac:dyDescent="0.3">
      <c r="A56" s="12"/>
      <c r="B56" s="17"/>
      <c r="C56" s="14"/>
      <c r="D56" s="201"/>
      <c r="E56" s="202" t="s">
        <v>321</v>
      </c>
      <c r="F56" s="203">
        <v>15</v>
      </c>
      <c r="G56" s="14"/>
      <c r="H56" s="204">
        <v>10</v>
      </c>
      <c r="I56" s="205" t="s">
        <v>328</v>
      </c>
      <c r="J56" s="203"/>
      <c r="K56" s="14"/>
      <c r="L56" s="18"/>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row>
    <row r="57" spans="1:39" x14ac:dyDescent="0.3">
      <c r="A57" s="12"/>
      <c r="B57" s="17"/>
      <c r="C57" s="14"/>
      <c r="D57" s="204">
        <v>5</v>
      </c>
      <c r="E57" s="205" t="s">
        <v>329</v>
      </c>
      <c r="F57" s="203"/>
      <c r="G57" s="14"/>
      <c r="H57" s="201"/>
      <c r="I57" s="202" t="s">
        <v>330</v>
      </c>
      <c r="J57" s="203">
        <v>15</v>
      </c>
      <c r="K57" s="14"/>
      <c r="L57" s="18"/>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row>
    <row r="58" spans="1:39" x14ac:dyDescent="0.3">
      <c r="A58" s="12"/>
      <c r="B58" s="17"/>
      <c r="C58" s="14"/>
      <c r="D58" s="201"/>
      <c r="E58" s="202" t="s">
        <v>331</v>
      </c>
      <c r="F58" s="203">
        <v>10</v>
      </c>
      <c r="G58" s="14"/>
      <c r="H58" s="201"/>
      <c r="I58" s="202" t="s">
        <v>332</v>
      </c>
      <c r="J58" s="203">
        <v>15</v>
      </c>
      <c r="K58" s="14"/>
      <c r="L58" s="18"/>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row>
    <row r="59" spans="1:39" x14ac:dyDescent="0.3">
      <c r="A59" s="12"/>
      <c r="B59" s="17"/>
      <c r="C59" s="14"/>
      <c r="D59" s="201"/>
      <c r="E59" s="202" t="s">
        <v>333</v>
      </c>
      <c r="F59" s="203">
        <v>15</v>
      </c>
      <c r="G59" s="14"/>
      <c r="H59" s="201"/>
      <c r="I59" s="202" t="s">
        <v>334</v>
      </c>
      <c r="J59" s="203">
        <v>15</v>
      </c>
      <c r="K59" s="14"/>
      <c r="L59" s="18"/>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row>
    <row r="60" spans="1:39" x14ac:dyDescent="0.3">
      <c r="A60" s="12"/>
      <c r="B60" s="17"/>
      <c r="C60" s="14"/>
      <c r="D60" s="201"/>
      <c r="E60" s="202" t="s">
        <v>335</v>
      </c>
      <c r="F60" s="203">
        <v>15</v>
      </c>
      <c r="G60" s="14"/>
      <c r="H60" s="201"/>
      <c r="I60" s="202" t="s">
        <v>336</v>
      </c>
      <c r="J60" s="203">
        <v>15</v>
      </c>
      <c r="K60" s="14"/>
      <c r="L60" s="18"/>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row>
    <row r="61" spans="1:39" x14ac:dyDescent="0.3">
      <c r="A61" s="12"/>
      <c r="B61" s="17"/>
      <c r="C61" s="14"/>
      <c r="D61" s="201"/>
      <c r="E61" s="202" t="s">
        <v>337</v>
      </c>
      <c r="F61" s="203">
        <v>10</v>
      </c>
      <c r="G61" s="14"/>
      <c r="H61" s="201"/>
      <c r="I61" s="202" t="s">
        <v>338</v>
      </c>
      <c r="J61" s="203">
        <v>15</v>
      </c>
      <c r="K61" s="14"/>
      <c r="L61" s="18"/>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row>
    <row r="62" spans="1:39" x14ac:dyDescent="0.3">
      <c r="A62" s="12"/>
      <c r="B62" s="17"/>
      <c r="C62" s="14"/>
      <c r="D62" s="201"/>
      <c r="E62" s="202" t="s">
        <v>339</v>
      </c>
      <c r="F62" s="203">
        <v>10</v>
      </c>
      <c r="G62" s="14"/>
      <c r="H62" s="201"/>
      <c r="I62" s="202" t="s">
        <v>340</v>
      </c>
      <c r="J62" s="203">
        <v>15</v>
      </c>
      <c r="K62" s="14"/>
      <c r="L62" s="18"/>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row>
    <row r="63" spans="1:39" x14ac:dyDescent="0.3">
      <c r="A63" s="12"/>
      <c r="B63" s="17"/>
      <c r="C63" s="14"/>
      <c r="D63" s="201"/>
      <c r="E63" s="202" t="s">
        <v>341</v>
      </c>
      <c r="F63" s="203">
        <v>10</v>
      </c>
      <c r="G63" s="14"/>
      <c r="H63" s="201"/>
      <c r="I63" s="202" t="s">
        <v>342</v>
      </c>
      <c r="J63" s="203">
        <v>10</v>
      </c>
      <c r="K63" s="14"/>
      <c r="L63" s="18"/>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row>
    <row r="64" spans="1:39" ht="24" x14ac:dyDescent="0.3">
      <c r="A64" s="12"/>
      <c r="B64" s="17"/>
      <c r="C64" s="14"/>
      <c r="D64" s="201"/>
      <c r="E64" s="202" t="s">
        <v>343</v>
      </c>
      <c r="F64" s="203">
        <v>15</v>
      </c>
      <c r="G64" s="14"/>
      <c r="H64" s="201"/>
      <c r="I64" s="202" t="s">
        <v>344</v>
      </c>
      <c r="J64" s="203">
        <v>5</v>
      </c>
      <c r="K64" s="14"/>
      <c r="L64" s="18"/>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row>
    <row r="65" spans="1:39" x14ac:dyDescent="0.3">
      <c r="A65" s="12"/>
      <c r="B65" s="17"/>
      <c r="C65" s="14"/>
      <c r="D65" s="201"/>
      <c r="E65" s="202" t="s">
        <v>345</v>
      </c>
      <c r="F65" s="203">
        <v>10</v>
      </c>
      <c r="G65" s="14"/>
      <c r="H65" s="201"/>
      <c r="I65" s="202" t="s">
        <v>346</v>
      </c>
      <c r="J65" s="203">
        <v>7</v>
      </c>
      <c r="K65" s="14"/>
      <c r="L65" s="18"/>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row>
    <row r="66" spans="1:39" x14ac:dyDescent="0.3">
      <c r="A66" s="12"/>
      <c r="B66" s="17"/>
      <c r="C66" s="14"/>
      <c r="D66" s="201"/>
      <c r="E66" s="202" t="s">
        <v>347</v>
      </c>
      <c r="F66" s="203">
        <v>10</v>
      </c>
      <c r="G66" s="14"/>
      <c r="H66" s="201"/>
      <c r="I66" s="202" t="s">
        <v>348</v>
      </c>
      <c r="J66" s="203">
        <v>10</v>
      </c>
      <c r="K66" s="14"/>
      <c r="L66" s="18"/>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row>
    <row r="67" spans="1:39" ht="24" x14ac:dyDescent="0.3">
      <c r="A67" s="12"/>
      <c r="B67" s="17"/>
      <c r="C67" s="14"/>
      <c r="D67" s="201"/>
      <c r="E67" s="202" t="s">
        <v>349</v>
      </c>
      <c r="F67" s="203">
        <v>10</v>
      </c>
      <c r="G67" s="14"/>
      <c r="H67" s="483"/>
      <c r="I67" s="202" t="s">
        <v>350</v>
      </c>
      <c r="J67" s="203">
        <v>5</v>
      </c>
      <c r="K67" s="14"/>
      <c r="L67" s="18"/>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row>
    <row r="68" spans="1:39" x14ac:dyDescent="0.3">
      <c r="A68" s="12"/>
      <c r="B68" s="17"/>
      <c r="C68" s="14"/>
      <c r="D68" s="201"/>
      <c r="E68" s="202" t="s">
        <v>351</v>
      </c>
      <c r="F68" s="203">
        <v>10</v>
      </c>
      <c r="G68" s="14"/>
      <c r="H68" s="483"/>
      <c r="I68" s="202" t="s">
        <v>352</v>
      </c>
      <c r="J68" s="203">
        <v>10</v>
      </c>
      <c r="K68" s="14"/>
      <c r="L68" s="18"/>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row>
    <row r="69" spans="1:39" ht="24" x14ac:dyDescent="0.3">
      <c r="A69" s="12"/>
      <c r="B69" s="17"/>
      <c r="C69" s="14"/>
      <c r="D69" s="201"/>
      <c r="E69" s="202" t="s">
        <v>353</v>
      </c>
      <c r="F69" s="203">
        <v>10</v>
      </c>
      <c r="G69" s="14"/>
      <c r="H69" s="483"/>
      <c r="I69" s="202" t="s">
        <v>354</v>
      </c>
      <c r="J69" s="203">
        <v>4</v>
      </c>
      <c r="K69" s="14"/>
      <c r="L69" s="18"/>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row>
    <row r="70" spans="1:39" x14ac:dyDescent="0.3">
      <c r="A70" s="12"/>
      <c r="B70" s="17"/>
      <c r="C70" s="14"/>
      <c r="D70" s="201"/>
      <c r="E70" s="202" t="s">
        <v>355</v>
      </c>
      <c r="F70" s="203">
        <v>10</v>
      </c>
      <c r="G70" s="14"/>
      <c r="H70" s="483"/>
      <c r="I70" s="202" t="s">
        <v>356</v>
      </c>
      <c r="J70" s="203">
        <v>15</v>
      </c>
      <c r="K70" s="14"/>
      <c r="L70" s="18"/>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row>
    <row r="71" spans="1:39" x14ac:dyDescent="0.3">
      <c r="A71" s="12"/>
      <c r="B71" s="17"/>
      <c r="C71" s="14"/>
      <c r="D71" s="201"/>
      <c r="E71" s="202" t="s">
        <v>357</v>
      </c>
      <c r="F71" s="203">
        <v>15</v>
      </c>
      <c r="G71" s="14"/>
      <c r="H71" s="204">
        <v>11</v>
      </c>
      <c r="I71" s="205" t="s">
        <v>358</v>
      </c>
      <c r="J71" s="203"/>
      <c r="K71" s="14"/>
      <c r="L71" s="18"/>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row>
    <row r="72" spans="1:39" ht="24.6" thickBot="1" x14ac:dyDescent="0.35">
      <c r="A72" s="12"/>
      <c r="B72" s="17"/>
      <c r="C72" s="14"/>
      <c r="D72" s="206"/>
      <c r="E72" s="207" t="s">
        <v>359</v>
      </c>
      <c r="F72" s="208">
        <v>15</v>
      </c>
      <c r="G72" s="14"/>
      <c r="H72" s="201"/>
      <c r="I72" s="202" t="s">
        <v>360</v>
      </c>
      <c r="J72" s="203">
        <v>20</v>
      </c>
      <c r="K72" s="14"/>
      <c r="L72" s="18"/>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row>
    <row r="73" spans="1:39" ht="24" x14ac:dyDescent="0.3">
      <c r="A73" s="12"/>
      <c r="B73" s="17"/>
      <c r="C73" s="14"/>
      <c r="D73" s="14"/>
      <c r="E73" s="14"/>
      <c r="F73" s="14"/>
      <c r="G73" s="14"/>
      <c r="H73" s="201"/>
      <c r="I73" s="202" t="s">
        <v>361</v>
      </c>
      <c r="J73" s="203">
        <v>20</v>
      </c>
      <c r="K73" s="14"/>
      <c r="L73" s="18"/>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row>
    <row r="74" spans="1:39" ht="24" x14ac:dyDescent="0.3">
      <c r="A74" s="12"/>
      <c r="B74" s="17"/>
      <c r="C74" s="14"/>
      <c r="D74" s="14"/>
      <c r="E74" s="14"/>
      <c r="F74" s="14"/>
      <c r="G74" s="14"/>
      <c r="H74" s="201"/>
      <c r="I74" s="202" t="s">
        <v>362</v>
      </c>
      <c r="J74" s="203">
        <v>20</v>
      </c>
      <c r="K74" s="14"/>
      <c r="L74" s="18"/>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row>
    <row r="75" spans="1:39" x14ac:dyDescent="0.3">
      <c r="A75" s="12"/>
      <c r="B75" s="17"/>
      <c r="C75" s="14"/>
      <c r="D75" s="14"/>
      <c r="E75" s="14"/>
      <c r="F75" s="14"/>
      <c r="G75" s="14"/>
      <c r="H75" s="201"/>
      <c r="I75" s="202" t="s">
        <v>363</v>
      </c>
      <c r="J75" s="203">
        <v>20</v>
      </c>
      <c r="K75" s="14"/>
      <c r="L75" s="18"/>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row>
    <row r="76" spans="1:39" ht="24" x14ac:dyDescent="0.3">
      <c r="A76" s="12"/>
      <c r="B76" s="17"/>
      <c r="C76" s="14"/>
      <c r="D76" s="14"/>
      <c r="E76" s="14"/>
      <c r="F76" s="14"/>
      <c r="G76" s="14"/>
      <c r="H76" s="201"/>
      <c r="I76" s="202" t="s">
        <v>364</v>
      </c>
      <c r="J76" s="203">
        <v>10</v>
      </c>
      <c r="K76" s="14"/>
      <c r="L76" s="18"/>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row>
    <row r="77" spans="1:39" x14ac:dyDescent="0.3">
      <c r="A77" s="12"/>
      <c r="B77" s="17"/>
      <c r="C77" s="14"/>
      <c r="D77" s="14"/>
      <c r="E77" s="14"/>
      <c r="F77" s="14"/>
      <c r="G77" s="14"/>
      <c r="H77" s="201"/>
      <c r="I77" s="202" t="s">
        <v>365</v>
      </c>
      <c r="J77" s="203">
        <v>15</v>
      </c>
      <c r="K77" s="14"/>
      <c r="L77" s="18"/>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row>
    <row r="78" spans="1:39" ht="24" x14ac:dyDescent="0.3">
      <c r="A78" s="12"/>
      <c r="B78" s="17"/>
      <c r="C78" s="14"/>
      <c r="D78" s="14"/>
      <c r="E78" s="14"/>
      <c r="F78" s="14"/>
      <c r="G78" s="14"/>
      <c r="H78" s="201"/>
      <c r="I78" s="202" t="s">
        <v>366</v>
      </c>
      <c r="J78" s="203">
        <v>10</v>
      </c>
      <c r="K78" s="14"/>
      <c r="L78" s="18"/>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row>
    <row r="79" spans="1:39" x14ac:dyDescent="0.3">
      <c r="A79" s="12"/>
      <c r="B79" s="17"/>
      <c r="C79" s="14"/>
      <c r="D79" s="14"/>
      <c r="E79" s="14"/>
      <c r="F79" s="14"/>
      <c r="G79" s="14"/>
      <c r="H79" s="201"/>
      <c r="I79" s="202" t="s">
        <v>367</v>
      </c>
      <c r="J79" s="203">
        <v>5</v>
      </c>
      <c r="K79" s="14"/>
      <c r="L79" s="18"/>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row>
    <row r="80" spans="1:39" x14ac:dyDescent="0.3">
      <c r="A80" s="12"/>
      <c r="B80" s="17"/>
      <c r="C80" s="14"/>
      <c r="D80" s="14"/>
      <c r="E80" s="14"/>
      <c r="F80" s="14"/>
      <c r="G80" s="14"/>
      <c r="H80" s="201"/>
      <c r="I80" s="202" t="s">
        <v>368</v>
      </c>
      <c r="J80" s="203">
        <v>10</v>
      </c>
      <c r="K80" s="14"/>
      <c r="L80" s="18"/>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row>
    <row r="81" spans="1:39" x14ac:dyDescent="0.3">
      <c r="A81" s="12"/>
      <c r="B81" s="17"/>
      <c r="C81" s="14"/>
      <c r="D81" s="14"/>
      <c r="E81" s="14"/>
      <c r="F81" s="14"/>
      <c r="G81" s="14"/>
      <c r="H81" s="201"/>
      <c r="I81" s="202" t="s">
        <v>369</v>
      </c>
      <c r="J81" s="203">
        <v>3</v>
      </c>
      <c r="K81" s="14"/>
      <c r="L81" s="18"/>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row>
    <row r="82" spans="1:39" x14ac:dyDescent="0.3">
      <c r="A82" s="12"/>
      <c r="B82" s="17"/>
      <c r="C82" s="14"/>
      <c r="D82" s="14"/>
      <c r="E82" s="14"/>
      <c r="F82" s="14"/>
      <c r="G82" s="14"/>
      <c r="H82" s="201"/>
      <c r="I82" s="202" t="s">
        <v>370</v>
      </c>
      <c r="J82" s="203">
        <v>10</v>
      </c>
      <c r="K82" s="14"/>
      <c r="L82" s="18"/>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row>
    <row r="83" spans="1:39" x14ac:dyDescent="0.3">
      <c r="A83" s="12"/>
      <c r="B83" s="17"/>
      <c r="C83" s="14"/>
      <c r="D83" s="14"/>
      <c r="E83" s="14"/>
      <c r="F83" s="14"/>
      <c r="G83" s="14"/>
      <c r="H83" s="201"/>
      <c r="I83" s="202" t="s">
        <v>371</v>
      </c>
      <c r="J83" s="203">
        <v>10</v>
      </c>
      <c r="K83" s="14"/>
      <c r="L83" s="18"/>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row>
    <row r="84" spans="1:39" x14ac:dyDescent="0.3">
      <c r="A84" s="12"/>
      <c r="B84" s="17"/>
      <c r="C84" s="14"/>
      <c r="D84" s="14"/>
      <c r="E84" s="14"/>
      <c r="F84" s="14"/>
      <c r="G84" s="14"/>
      <c r="H84" s="201"/>
      <c r="I84" s="202" t="s">
        <v>372</v>
      </c>
      <c r="J84" s="203">
        <v>20</v>
      </c>
      <c r="K84" s="14"/>
      <c r="L84" s="18"/>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row>
    <row r="85" spans="1:39" x14ac:dyDescent="0.3">
      <c r="A85" s="12"/>
      <c r="B85" s="17"/>
      <c r="C85" s="14"/>
      <c r="D85" s="14"/>
      <c r="E85" s="14"/>
      <c r="F85" s="14"/>
      <c r="G85" s="14"/>
      <c r="H85" s="204">
        <v>12</v>
      </c>
      <c r="I85" s="205" t="s">
        <v>373</v>
      </c>
      <c r="J85" s="203"/>
      <c r="K85" s="14"/>
      <c r="L85" s="18"/>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row>
    <row r="86" spans="1:39" x14ac:dyDescent="0.3">
      <c r="A86" s="12"/>
      <c r="B86" s="17"/>
      <c r="C86" s="14"/>
      <c r="D86" s="14"/>
      <c r="E86" s="14"/>
      <c r="F86" s="14"/>
      <c r="G86" s="14"/>
      <c r="H86" s="201"/>
      <c r="I86" s="202" t="s">
        <v>374</v>
      </c>
      <c r="J86" s="203">
        <v>15</v>
      </c>
      <c r="K86" s="14"/>
      <c r="L86" s="18"/>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row>
    <row r="87" spans="1:39" x14ac:dyDescent="0.3">
      <c r="A87" s="12"/>
      <c r="B87" s="17"/>
      <c r="C87" s="14"/>
      <c r="D87" s="14"/>
      <c r="E87" s="14"/>
      <c r="F87" s="14"/>
      <c r="G87" s="14"/>
      <c r="H87" s="201"/>
      <c r="I87" s="202" t="s">
        <v>375</v>
      </c>
      <c r="J87" s="203">
        <v>15</v>
      </c>
      <c r="K87" s="14"/>
      <c r="L87" s="18"/>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row>
    <row r="88" spans="1:39" ht="15" thickBot="1" x14ac:dyDescent="0.35">
      <c r="A88" s="12"/>
      <c r="B88" s="17"/>
      <c r="C88" s="14"/>
      <c r="D88" s="14"/>
      <c r="E88" s="14"/>
      <c r="F88" s="14"/>
      <c r="G88" s="14"/>
      <c r="H88" s="206"/>
      <c r="I88" s="207" t="s">
        <v>376</v>
      </c>
      <c r="J88" s="208">
        <v>20</v>
      </c>
      <c r="K88" s="14"/>
      <c r="L88" s="18"/>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row>
    <row r="89" spans="1:39" x14ac:dyDescent="0.3">
      <c r="A89" s="12"/>
      <c r="B89" s="17"/>
      <c r="C89" s="484" t="s">
        <v>377</v>
      </c>
      <c r="D89" s="484"/>
      <c r="E89" s="183" t="s">
        <v>52</v>
      </c>
      <c r="F89" s="14"/>
      <c r="G89" s="14"/>
      <c r="H89" s="209"/>
      <c r="I89" s="210"/>
      <c r="J89" s="211"/>
      <c r="K89" s="14"/>
      <c r="L89" s="18"/>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row>
    <row r="90" spans="1:39" ht="15" thickBot="1" x14ac:dyDescent="0.35">
      <c r="A90" s="12"/>
      <c r="B90" s="19"/>
      <c r="C90" s="193"/>
      <c r="D90" s="193"/>
      <c r="E90" s="193"/>
      <c r="F90" s="193"/>
      <c r="G90" s="193"/>
      <c r="H90" s="193"/>
      <c r="I90" s="193"/>
      <c r="J90" s="193"/>
      <c r="K90" s="193"/>
      <c r="L90" s="20"/>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row>
    <row r="91" spans="1:39"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row>
    <row r="92" spans="1:39"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row>
    <row r="93" spans="1:39"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row>
    <row r="94" spans="1:39"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row>
    <row r="95" spans="1:39"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row>
    <row r="96" spans="1:39"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row>
    <row r="97" spans="1:39"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row>
    <row r="98" spans="1:39"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row>
    <row r="99" spans="1:39"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row>
    <row r="100" spans="1:39"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row>
    <row r="101" spans="1:39"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row>
    <row r="102" spans="1:39"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row>
    <row r="103" spans="1:39"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row>
    <row r="104" spans="1:39"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row>
    <row r="105" spans="1:39"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row>
    <row r="106" spans="1:39"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row>
    <row r="107" spans="1:39"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row>
    <row r="108" spans="1:39"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row>
    <row r="109" spans="1:39"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row>
    <row r="110" spans="1:39"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row>
    <row r="111" spans="1:39"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row>
    <row r="112" spans="1:39"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row>
    <row r="113" spans="1:39"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row>
    <row r="114" spans="1:39"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row>
    <row r="115" spans="1:39"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row>
    <row r="116" spans="1:39"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row>
    <row r="117" spans="1:39"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row>
    <row r="118" spans="1:39"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row>
    <row r="119" spans="1:39"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row>
    <row r="120" spans="1:39"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row>
    <row r="121" spans="1:39"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row>
    <row r="122" spans="1:39"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row>
    <row r="123" spans="1:39"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row>
    <row r="124" spans="1:39"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row>
    <row r="125" spans="1:39"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row>
    <row r="126" spans="1:39"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row>
    <row r="127" spans="1:39"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row>
    <row r="128" spans="1:39"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row>
    <row r="129" spans="1:39"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row>
    <row r="130" spans="1:39"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row>
    <row r="131" spans="1:39"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row>
    <row r="132" spans="1:39"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row>
    <row r="133" spans="1:39"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row>
    <row r="134" spans="1:39"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row>
    <row r="135" spans="1:39"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row>
    <row r="136" spans="1:39"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row>
    <row r="137" spans="1:39"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row>
    <row r="138" spans="1:39"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row>
    <row r="139" spans="1:39"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row>
    <row r="140" spans="1:39"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row>
    <row r="141" spans="1:39"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row>
    <row r="142" spans="1:39"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row>
    <row r="143" spans="1:39"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row>
    <row r="144" spans="1:39"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row>
    <row r="145" spans="1:39"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row>
    <row r="146" spans="1:39"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row>
    <row r="147" spans="1:39"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row>
    <row r="148" spans="1:39"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row>
    <row r="149" spans="1:39"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row>
    <row r="150" spans="1:39"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row>
    <row r="151" spans="1:39"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row>
    <row r="152" spans="1:39"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row>
    <row r="153" spans="1:39"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row>
    <row r="154" spans="1:39"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row>
    <row r="155" spans="1:39"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row>
    <row r="156" spans="1:39"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row>
    <row r="157" spans="1:39"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row>
    <row r="158" spans="1:39"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row>
    <row r="159" spans="1:39"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row>
    <row r="160" spans="1:39"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row>
    <row r="161" spans="1:39"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row>
    <row r="162" spans="1:39"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row>
    <row r="163" spans="1:39"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row>
    <row r="164" spans="1:39"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row>
    <row r="165" spans="1:39"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row>
    <row r="166" spans="1:39"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row>
    <row r="167" spans="1:39"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row>
    <row r="168" spans="1:39"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row>
    <row r="169" spans="1:39"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row>
    <row r="170" spans="1:39"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1:39"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1:39"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1:39"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1:39"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1:39"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1:39"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1:39"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1:39"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9"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9"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1:39"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1:39"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1:39"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1:39"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1:39"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1:39"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1:39"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1:39" x14ac:dyDescent="0.3">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sheetData>
  <sheetProtection algorithmName="SHA-512" hashValue="zvT15LdXZHq7BSmwqf+VVGaXoUnYZ0eOsCGSlWsPNhGhzCKRiEbZfmhv1kQTC9ESMmrYhtlOpe/AGU2QH70z0g==" saltValue="XRApAh0IsnnMklg3TKjkhg==" spinCount="100000" sheet="1" objects="1" scenarios="1"/>
  <mergeCells count="10">
    <mergeCell ref="D8:E8"/>
    <mergeCell ref="H8:I8"/>
    <mergeCell ref="H67:H70"/>
    <mergeCell ref="C89:D89"/>
    <mergeCell ref="B2:L2"/>
    <mergeCell ref="B4:L4"/>
    <mergeCell ref="F5:G5"/>
    <mergeCell ref="H5:J5"/>
    <mergeCell ref="D7:F7"/>
    <mergeCell ref="H7:J7"/>
  </mergeCells>
  <hyperlinks>
    <hyperlink ref="E89"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A1:P38"/>
  <sheetViews>
    <sheetView topLeftCell="D1" zoomScale="75" zoomScaleNormal="75" workbookViewId="0">
      <selection activeCell="P26" sqref="P26"/>
    </sheetView>
  </sheetViews>
  <sheetFormatPr defaultRowHeight="14.4" x14ac:dyDescent="0.3"/>
  <cols>
    <col min="1" max="1" width="33.5546875" customWidth="1"/>
    <col min="2" max="2" width="26.44140625" bestFit="1" customWidth="1"/>
    <col min="3" max="3" width="14.44140625" customWidth="1"/>
    <col min="5" max="5" width="44" bestFit="1" customWidth="1"/>
    <col min="6" max="7" width="14.88671875" customWidth="1"/>
    <col min="11" max="13" width="2.33203125" customWidth="1"/>
    <col min="15" max="15" width="13.44140625" customWidth="1"/>
    <col min="16" max="16" width="126.44140625" bestFit="1" customWidth="1"/>
  </cols>
  <sheetData>
    <row r="1" spans="1:16" ht="26.4" thickBot="1" x14ac:dyDescent="0.55000000000000004">
      <c r="A1" s="496" t="s">
        <v>85</v>
      </c>
      <c r="B1" s="497"/>
      <c r="C1" s="497"/>
      <c r="D1" s="497"/>
      <c r="E1" s="497"/>
      <c r="F1" s="497"/>
      <c r="G1" s="498"/>
      <c r="N1" s="499" t="s">
        <v>113</v>
      </c>
      <c r="O1" s="499"/>
      <c r="P1" s="499"/>
    </row>
    <row r="2" spans="1:16" ht="27" customHeight="1" x14ac:dyDescent="0.3">
      <c r="A2" s="98" t="s">
        <v>2</v>
      </c>
      <c r="E2" s="99" t="s">
        <v>30</v>
      </c>
      <c r="F2" s="98" t="s">
        <v>17</v>
      </c>
      <c r="N2" s="178" t="s">
        <v>114</v>
      </c>
      <c r="O2" s="178" t="s">
        <v>115</v>
      </c>
      <c r="P2" s="178" t="s">
        <v>116</v>
      </c>
    </row>
    <row r="3" spans="1:16" x14ac:dyDescent="0.3">
      <c r="A3" s="2" t="s">
        <v>0</v>
      </c>
      <c r="E3" s="5" t="s">
        <v>18</v>
      </c>
      <c r="F3" s="6">
        <v>10562000</v>
      </c>
      <c r="N3" s="179" t="s">
        <v>117</v>
      </c>
      <c r="O3" s="180">
        <v>43203</v>
      </c>
      <c r="P3" s="179" t="s">
        <v>118</v>
      </c>
    </row>
    <row r="4" spans="1:16" ht="15.75" customHeight="1" x14ac:dyDescent="0.3">
      <c r="A4" s="2" t="s">
        <v>3</v>
      </c>
      <c r="E4" s="5" t="s">
        <v>19</v>
      </c>
      <c r="F4" s="6">
        <v>1155000</v>
      </c>
      <c r="N4" s="179" t="s">
        <v>117</v>
      </c>
      <c r="O4" s="180">
        <v>43360</v>
      </c>
      <c r="P4" s="179" t="s">
        <v>119</v>
      </c>
    </row>
    <row r="5" spans="1:16" x14ac:dyDescent="0.3">
      <c r="A5" s="2" t="s">
        <v>4</v>
      </c>
      <c r="E5" s="5" t="s">
        <v>20</v>
      </c>
      <c r="F5" s="6">
        <v>213083</v>
      </c>
      <c r="N5" s="179" t="s">
        <v>117</v>
      </c>
      <c r="O5" s="180">
        <v>43777</v>
      </c>
      <c r="P5" s="179" t="s">
        <v>382</v>
      </c>
    </row>
    <row r="6" spans="1:16" x14ac:dyDescent="0.3">
      <c r="E6" s="5" t="s">
        <v>21</v>
      </c>
      <c r="F6" s="6">
        <v>8790.59</v>
      </c>
      <c r="N6" s="179" t="s">
        <v>117</v>
      </c>
      <c r="O6" s="180">
        <v>44116</v>
      </c>
      <c r="P6" s="179" t="s">
        <v>400</v>
      </c>
    </row>
    <row r="7" spans="1:16" x14ac:dyDescent="0.3">
      <c r="A7" s="3" t="s">
        <v>24</v>
      </c>
      <c r="N7" s="179"/>
      <c r="O7" s="179"/>
      <c r="P7" s="179"/>
    </row>
    <row r="8" spans="1:16" x14ac:dyDescent="0.3">
      <c r="A8" s="10">
        <v>0.03</v>
      </c>
      <c r="N8" s="179"/>
      <c r="O8" s="179"/>
      <c r="P8" s="179"/>
    </row>
    <row r="9" spans="1:16" x14ac:dyDescent="0.3">
      <c r="N9" s="179"/>
      <c r="O9" s="179"/>
      <c r="P9" s="179"/>
    </row>
    <row r="10" spans="1:16" x14ac:dyDescent="0.3">
      <c r="A10" s="3" t="s">
        <v>8</v>
      </c>
      <c r="B10" s="3" t="s">
        <v>11</v>
      </c>
      <c r="C10" s="8"/>
      <c r="N10" s="179"/>
      <c r="O10" s="179"/>
      <c r="P10" s="179"/>
    </row>
    <row r="11" spans="1:16" x14ac:dyDescent="0.3">
      <c r="A11" s="2" t="s">
        <v>9</v>
      </c>
      <c r="B11" s="2" t="s">
        <v>6</v>
      </c>
      <c r="C11" s="9"/>
      <c r="N11" s="179"/>
      <c r="O11" s="179"/>
      <c r="P11" s="179"/>
    </row>
    <row r="12" spans="1:16" x14ac:dyDescent="0.3">
      <c r="A12" s="2" t="s">
        <v>10</v>
      </c>
      <c r="B12" s="2" t="s">
        <v>7</v>
      </c>
      <c r="C12" s="9"/>
      <c r="N12" s="179"/>
      <c r="O12" s="179"/>
      <c r="P12" s="179"/>
    </row>
    <row r="13" spans="1:16" x14ac:dyDescent="0.3">
      <c r="E13" s="174" t="s">
        <v>89</v>
      </c>
      <c r="N13" s="179"/>
      <c r="O13" s="179"/>
      <c r="P13" s="179"/>
    </row>
    <row r="14" spans="1:16" x14ac:dyDescent="0.3">
      <c r="N14" s="179"/>
      <c r="O14" s="179"/>
      <c r="P14" s="179"/>
    </row>
    <row r="15" spans="1:16" x14ac:dyDescent="0.3">
      <c r="N15" s="179"/>
      <c r="O15" s="179"/>
      <c r="P15" s="179"/>
    </row>
    <row r="16" spans="1:16" x14ac:dyDescent="0.3">
      <c r="A16" s="3" t="s">
        <v>90</v>
      </c>
      <c r="N16" s="179"/>
      <c r="O16" s="179"/>
      <c r="P16" s="179"/>
    </row>
    <row r="17" spans="1:16" x14ac:dyDescent="0.3">
      <c r="A17" s="2" t="s">
        <v>67</v>
      </c>
      <c r="N17" s="179"/>
      <c r="O17" s="179"/>
      <c r="P17" s="179"/>
    </row>
    <row r="18" spans="1:16" x14ac:dyDescent="0.3">
      <c r="A18" s="2" t="s">
        <v>57</v>
      </c>
      <c r="N18" s="179"/>
      <c r="O18" s="179"/>
      <c r="P18" s="179"/>
    </row>
    <row r="19" spans="1:16" x14ac:dyDescent="0.3">
      <c r="A19" s="2" t="s">
        <v>68</v>
      </c>
      <c r="N19" s="179"/>
      <c r="O19" s="179"/>
      <c r="P19" s="179"/>
    </row>
    <row r="20" spans="1:16" x14ac:dyDescent="0.3">
      <c r="A20" s="2" t="s">
        <v>69</v>
      </c>
    </row>
    <row r="24" spans="1:16" x14ac:dyDescent="0.3">
      <c r="A24" s="3" t="s">
        <v>91</v>
      </c>
    </row>
    <row r="25" spans="1:16" x14ac:dyDescent="0.3">
      <c r="A25" s="114">
        <v>0.5</v>
      </c>
    </row>
    <row r="26" spans="1:16" x14ac:dyDescent="0.3">
      <c r="A26" s="114">
        <v>1</v>
      </c>
    </row>
    <row r="27" spans="1:16" ht="15.6" x14ac:dyDescent="0.3">
      <c r="A27" s="114">
        <v>1.5</v>
      </c>
      <c r="E27" s="181"/>
    </row>
    <row r="28" spans="1:16" ht="15.6" x14ac:dyDescent="0.3">
      <c r="A28" s="114">
        <v>2</v>
      </c>
      <c r="E28" s="181"/>
    </row>
    <row r="29" spans="1:16" ht="15.6" x14ac:dyDescent="0.3">
      <c r="A29" s="114">
        <v>2.5</v>
      </c>
      <c r="E29" s="182"/>
    </row>
    <row r="30" spans="1:16" ht="15.6" x14ac:dyDescent="0.3">
      <c r="A30" s="114">
        <v>3</v>
      </c>
      <c r="E30" s="181"/>
    </row>
    <row r="31" spans="1:16" x14ac:dyDescent="0.3">
      <c r="A31" s="114">
        <v>3.5</v>
      </c>
    </row>
    <row r="32" spans="1:16" x14ac:dyDescent="0.3">
      <c r="A32" s="114">
        <v>4</v>
      </c>
    </row>
    <row r="33" spans="1:1" x14ac:dyDescent="0.3">
      <c r="A33" s="114">
        <v>4.5</v>
      </c>
    </row>
    <row r="34" spans="1:1" x14ac:dyDescent="0.3">
      <c r="A34" s="114">
        <v>5</v>
      </c>
    </row>
    <row r="35" spans="1:1" x14ac:dyDescent="0.3">
      <c r="A35" s="7"/>
    </row>
    <row r="36" spans="1:1" x14ac:dyDescent="0.3">
      <c r="A36" s="7"/>
    </row>
    <row r="37" spans="1:1" x14ac:dyDescent="0.3">
      <c r="A37" s="7"/>
    </row>
    <row r="38" spans="1:1" x14ac:dyDescent="0.3">
      <c r="A38" s="7"/>
    </row>
  </sheetData>
  <mergeCells count="2">
    <mergeCell ref="A1:G1"/>
    <mergeCell ref="N1:P1"/>
  </mergeCells>
  <hyperlinks>
    <hyperlink ref="E13"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Crash Summary Form</vt:lpstr>
      <vt:lpstr>Safety Calculator</vt:lpstr>
      <vt:lpstr>Safety Application Supplement</vt:lpstr>
      <vt:lpstr>Formulas</vt:lpstr>
      <vt:lpstr>Safety Countermeasure </vt:lpstr>
      <vt:lpstr>Lifespan-Safety Countermeasures</vt:lpstr>
      <vt:lpstr>Developer Sheet</vt:lpstr>
      <vt:lpstr>Formulas!_ftnref1</vt:lpstr>
      <vt:lpstr>'Crash Summary Form'!Print_Area</vt:lpstr>
      <vt:lpstr>Formulas!Print_Area</vt:lpstr>
      <vt:lpstr>'Safety Application Supplement'!Print_Area</vt:lpstr>
      <vt:lpstr>'Safety Calculator'!Print_Area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2020-10-14T12:43:03Z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33334428-b943-4bce-847d-d22ecc79a26a</vt:lpwstr>
  </property>
</Properties>
</file>